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<sst xmlns="http://schemas.openxmlformats.org/spreadsheetml/2006/main" count="315" uniqueCount="257">
  <si>
    <t>ĐV: Tr. đồng</t>
  </si>
  <si>
    <t>TT</t>
  </si>
  <si>
    <t>Đơn vị - Chỉ tiêu</t>
  </si>
  <si>
    <t>Biên chế năm 2016</t>
  </si>
  <si>
    <t>Tổng chi NS cấp tỉnh năm 2016</t>
  </si>
  <si>
    <t>Trừ nguồn đơn vị</t>
  </si>
  <si>
    <t>Dự toán chi NS tỉnh giao cho đơn vị năm 2016</t>
  </si>
  <si>
    <t>Từ tiết kiệm 10%</t>
  </si>
  <si>
    <t>Từ nguồn thu 35-40%</t>
  </si>
  <si>
    <t>PHẦN THỨ NHẤT: TỔNG CHI NS TỈNH</t>
  </si>
  <si>
    <t>A</t>
  </si>
  <si>
    <t>CHI CÂN ĐỐI NGÂN SÁCH</t>
  </si>
  <si>
    <t>I</t>
  </si>
  <si>
    <t>Chi cho các đơn vị Sở - Ngành</t>
  </si>
  <si>
    <t>01</t>
  </si>
  <si>
    <t>Sở Giáo dục - Đào tạo</t>
  </si>
  <si>
    <t xml:space="preserve"> - Quản lý nhà nước</t>
  </si>
  <si>
    <t xml:space="preserve"> - Sự nghiệp giáo dục</t>
  </si>
  <si>
    <t xml:space="preserve"> - Sự nhiệp đào tạo</t>
  </si>
  <si>
    <t>02</t>
  </si>
  <si>
    <t>Trường cao đẳng sư phạm</t>
  </si>
  <si>
    <t xml:space="preserve"> - Sự nhiệp đào tạo (chưa giao DT)</t>
  </si>
  <si>
    <t>03</t>
  </si>
  <si>
    <t>Sở Y tế</t>
  </si>
  <si>
    <t xml:space="preserve"> - Sự nghiệp y tế</t>
  </si>
  <si>
    <t xml:space="preserve"> - Y tế xã phường</t>
  </si>
  <si>
    <t xml:space="preserve"> - Đào tạo (Trường CĐ y tế)</t>
  </si>
  <si>
    <t xml:space="preserve"> - TT dân số</t>
  </si>
  <si>
    <t xml:space="preserve"> - Cán bộ dân số xã</t>
  </si>
  <si>
    <t>04</t>
  </si>
  <si>
    <t>Đài Phát thanh truyền hình</t>
  </si>
  <si>
    <t xml:space="preserve"> - Sự nghiệp phát thanh truyền hình</t>
  </si>
  <si>
    <t>05</t>
  </si>
  <si>
    <t xml:space="preserve"> - SN văn hóa thông tin</t>
  </si>
  <si>
    <t xml:space="preserve"> - SN thể dục - thể thao</t>
  </si>
  <si>
    <t xml:space="preserve"> - Sự nghiệp đào tạo</t>
  </si>
  <si>
    <t xml:space="preserve"> - Dự án đào tạo VĐV TC cao </t>
  </si>
  <si>
    <t>06</t>
  </si>
  <si>
    <t>Sở Nông nghiệp &amp; PTNT</t>
  </si>
  <si>
    <t xml:space="preserve"> - Sự nghiệp nông nghiệp, lâm</t>
  </si>
  <si>
    <t xml:space="preserve"> - Sự nghiệp thủy lợi</t>
  </si>
  <si>
    <t xml:space="preserve"> - SN kinh tế mới</t>
  </si>
  <si>
    <t xml:space="preserve"> - SN khuyến nông</t>
  </si>
  <si>
    <t xml:space="preserve"> - Trợ giá đàn giống gốc</t>
  </si>
  <si>
    <t xml:space="preserve"> - Khoanh nuôi và bảo vệ rừng</t>
  </si>
  <si>
    <t>07</t>
  </si>
  <si>
    <t xml:space="preserve"> - Đảm bảo xã hội</t>
  </si>
  <si>
    <t xml:space="preserve"> - Chương trình mục tiêu của tỉnh (ĐBXH)</t>
  </si>
  <si>
    <t>08</t>
  </si>
  <si>
    <t>Sở Giao thông vận tải</t>
  </si>
  <si>
    <t xml:space="preserve"> - Sự nghiệp giao thông</t>
  </si>
  <si>
    <t xml:space="preserve"> - SN kinh tế khác</t>
  </si>
  <si>
    <t>09</t>
  </si>
  <si>
    <t>Sở Công thương</t>
  </si>
  <si>
    <t xml:space="preserve"> - Sự nghiệp kinh tế khác</t>
  </si>
  <si>
    <t xml:space="preserve"> - Hoạt động của QLTT</t>
  </si>
  <si>
    <t>Sở Xây dựng</t>
  </si>
  <si>
    <t xml:space="preserve"> - Sự nghiệp khoa học</t>
  </si>
  <si>
    <t>Sở Khoa học công nghệ</t>
  </si>
  <si>
    <t xml:space="preserve"> - SN khoa học công nghệ</t>
  </si>
  <si>
    <t>Sở Tài nghuyên MT</t>
  </si>
  <si>
    <t xml:space="preserve"> - Sự nghiệp địa chính</t>
  </si>
  <si>
    <t xml:space="preserve"> - Sự nghiệp môi trường</t>
  </si>
  <si>
    <t>Văn phòng UBND tỉnh</t>
  </si>
  <si>
    <t>Văn phòng Đoàn ĐBQH&amp;HĐND</t>
  </si>
  <si>
    <t>Sở Thông tin truyền thông</t>
  </si>
  <si>
    <t>Sở Kế hoạch đầu tư</t>
  </si>
  <si>
    <t xml:space="preserve"> - Sự nghiệp kinh tế khác </t>
  </si>
  <si>
    <t xml:space="preserve"> - Sự nghiêọ đào tạo</t>
  </si>
  <si>
    <t xml:space="preserve"> - KP xúc tiến đầu tư</t>
  </si>
  <si>
    <t>Sở Nội vụ</t>
  </si>
  <si>
    <t xml:space="preserve"> - Sự nghiệp đào tạo lại</t>
  </si>
  <si>
    <t>Sở Tư pháp</t>
  </si>
  <si>
    <t xml:space="preserve"> - Trang bị tủ sách pháp luật cho xã</t>
  </si>
  <si>
    <t>Sở Tài chính</t>
  </si>
  <si>
    <t>Thanh tra tỉnh</t>
  </si>
  <si>
    <t>Văn phòng Tỉnh ủy</t>
  </si>
  <si>
    <t xml:space="preserve"> - Kinh phí Đảng</t>
  </si>
  <si>
    <t xml:space="preserve"> - Trợ giá báo và nhuận bút</t>
  </si>
  <si>
    <t xml:space="preserve"> - Bổ sung tăng số báo cuối tháng</t>
  </si>
  <si>
    <t xml:space="preserve"> - Báo Hà nam (SN truyền thanh)</t>
  </si>
  <si>
    <t xml:space="preserve"> - Bảo đảm xã hội</t>
  </si>
  <si>
    <t xml:space="preserve"> - Kinh phí chưa phân bổ</t>
  </si>
  <si>
    <t xml:space="preserve">Trường chính trị </t>
  </si>
  <si>
    <t>Ủy ban mặt trận Tổ quốc</t>
  </si>
  <si>
    <t xml:space="preserve"> - Kinh phí đoàn thể</t>
  </si>
  <si>
    <t>Tỉnh đoàn TNCS Hồ Chí Minh</t>
  </si>
  <si>
    <t xml:space="preserve"> - Kinh phí đào tạo</t>
  </si>
  <si>
    <t>Tỉnh Hội phụ nữ</t>
  </si>
  <si>
    <t>Hội Cựu chiến binh</t>
  </si>
  <si>
    <t>Hội nông dân</t>
  </si>
  <si>
    <t>Ban quản lý các khu Công nghiệp</t>
  </si>
  <si>
    <t xml:space="preserve"> - SN kinh tế </t>
  </si>
  <si>
    <t xml:space="preserve"> - KP Xúc tiến đầu tư</t>
  </si>
  <si>
    <t>Ban Quản lý phát triển khu đô thi mới</t>
  </si>
  <si>
    <t>Ban Quản lý các khu đô thị đại học</t>
  </si>
  <si>
    <t>Bộ chỉ huy quân sự tỉnh</t>
  </si>
  <si>
    <t>Công an tỉnh</t>
  </si>
  <si>
    <t xml:space="preserve"> - Chi cho an ninh</t>
  </si>
  <si>
    <t xml:space="preserve"> - Lớp đào tạo</t>
  </si>
  <si>
    <t>Hỗ trợ các hội</t>
  </si>
  <si>
    <t>a</t>
  </si>
  <si>
    <t>Hội giao chỉ tiêu biên chế</t>
  </si>
  <si>
    <t>a1</t>
  </si>
  <si>
    <t>Hội người mù</t>
  </si>
  <si>
    <t xml:space="preserve"> - Kinh phí hội</t>
  </si>
  <si>
    <t xml:space="preserve"> - SN đào tạo</t>
  </si>
  <si>
    <t>a2</t>
  </si>
  <si>
    <t>Hội đông y</t>
  </si>
  <si>
    <t>a3</t>
  </si>
  <si>
    <t>Hội Văn học nghệ thuật</t>
  </si>
  <si>
    <t xml:space="preserve"> - Trợ giá tạp chí Sông châu</t>
  </si>
  <si>
    <t xml:space="preserve"> - HT sáng tạo tác phẩm VHNT</t>
  </si>
  <si>
    <t>a4</t>
  </si>
  <si>
    <t>Hội chữ thập đỏ</t>
  </si>
  <si>
    <t>a5</t>
  </si>
  <si>
    <t>Hội Liên minh các hợp tác xã</t>
  </si>
  <si>
    <t>b</t>
  </si>
  <si>
    <t>Hội đặc thù không giao biên chế</t>
  </si>
  <si>
    <t>b1</t>
  </si>
  <si>
    <t>Liên hiệp các hội khoa học kỹ thuật</t>
  </si>
  <si>
    <t>b2</t>
  </si>
  <si>
    <t>Hội Khuyến học</t>
  </si>
  <si>
    <t>b3</t>
  </si>
  <si>
    <t>Hội Nạn nhân chất độc da cam</t>
  </si>
  <si>
    <t>b4</t>
  </si>
  <si>
    <t>Hội Cựu thanh niên xung phong</t>
  </si>
  <si>
    <t>b5</t>
  </si>
  <si>
    <t>Ban Liên lạc bị địch bắt tù đầy</t>
  </si>
  <si>
    <t>b6</t>
  </si>
  <si>
    <t>Hội bảo trợ XH và người tàn tật</t>
  </si>
  <si>
    <t>b7</t>
  </si>
  <si>
    <t xml:space="preserve">Hội Nhà báo </t>
  </si>
  <si>
    <t>b8</t>
  </si>
  <si>
    <t>Ban đại diện người cao tuổi</t>
  </si>
  <si>
    <t>c</t>
  </si>
  <si>
    <t>Các hội hỗ trợ hoạt động (QLHC khác)</t>
  </si>
  <si>
    <t>c1</t>
  </si>
  <si>
    <t>Hội kế hoạch hóa gia đình</t>
  </si>
  <si>
    <t>c2</t>
  </si>
  <si>
    <t>Hội điều dưỡng</t>
  </si>
  <si>
    <t>c3</t>
  </si>
  <si>
    <t>Hôi y dược học</t>
  </si>
  <si>
    <t>c4</t>
  </si>
  <si>
    <t>Hội người khuyết tật</t>
  </si>
  <si>
    <t>c5</t>
  </si>
  <si>
    <t>Hội sinh vật cảnh</t>
  </si>
  <si>
    <t>c6</t>
  </si>
  <si>
    <t>Hội Luật gia</t>
  </si>
  <si>
    <t>c7</t>
  </si>
  <si>
    <t>Đoàn Luật sư</t>
  </si>
  <si>
    <t>c8</t>
  </si>
  <si>
    <t>Hội tấm lòng vàng</t>
  </si>
  <si>
    <t>c9</t>
  </si>
  <si>
    <t>Hội phật giáo</t>
  </si>
  <si>
    <t>c10</t>
  </si>
  <si>
    <t>Hội Liên hiệp thanh niên</t>
  </si>
  <si>
    <t>c11</t>
  </si>
  <si>
    <t>Hội tâm năng DS phục hồi sức khỏe</t>
  </si>
  <si>
    <t>c12</t>
  </si>
  <si>
    <t>Hội Trường sơn</t>
  </si>
  <si>
    <t>c13</t>
  </si>
  <si>
    <t>Hội T. thống đường HCM trên biển</t>
  </si>
  <si>
    <t xml:space="preserve">Bù thủy lợi phí </t>
  </si>
  <si>
    <t>Kinh phí thu phạt ATGT và phạt hành chính</t>
  </si>
  <si>
    <t>Đo đạc chỉnh lý biến động XD CSDL đất đai</t>
  </si>
  <si>
    <t>Hỗ trợ nông nghiệp, nông thôn</t>
  </si>
  <si>
    <t xml:space="preserve"> - Hỗ trợ đường trục chính nội đồng; nhà văn hóa thôn; dồn ruộng đổi thửa, máy móc nông nghiệp…vv; HT phát triển chăn nuôi bò sữa, triển khai các dự án nông nghiệp ứng dụng công nghệ cao; HT phát triển cây trồng vụ đông, vụ  đông đại trà, các đề án nông nghiệp ...vv.</t>
  </si>
  <si>
    <t>Hỗ trợ bảo vệ và phát triển đất lúa</t>
  </si>
  <si>
    <t>Phát triển nguồn thu NSX</t>
  </si>
  <si>
    <t>Xây dựng và thẩm định giá đất</t>
  </si>
  <si>
    <t>Bổ sung kinh phí sử lý môi trường</t>
  </si>
  <si>
    <t>HT đào tạo nghề cho DN</t>
  </si>
  <si>
    <t>HT đào tao nghề cho lao động dưới 3 tháng</t>
  </si>
  <si>
    <t>HT tiền ăn trưa TE từ 3-5 tuổi</t>
  </si>
  <si>
    <t>Tăng biên chế; tăng cường CSVC trường học</t>
  </si>
  <si>
    <t>10% tiết kiệm sự nghiệp khoa học CN</t>
  </si>
  <si>
    <t>Trang thiết bị Sở y tế</t>
  </si>
  <si>
    <t>BH y tế người nghèo, HSSV (BHXH tỉnh)</t>
  </si>
  <si>
    <t>BHYT cho trẻ en dưới 6 tuổi (BHXH tỉnh)</t>
  </si>
  <si>
    <t xml:space="preserve">BHYT người cận nghèo (30% phần tỉnh HT) </t>
  </si>
  <si>
    <t>Quỹ khám chữa bệnh người nghèo</t>
  </si>
  <si>
    <t>Thiết bị ngành PTTH</t>
  </si>
  <si>
    <t>Hỗ trợ nhà ở người có công</t>
  </si>
  <si>
    <t>Hỗ trợ hỏa táng theo NQ HĐND</t>
  </si>
  <si>
    <t xml:space="preserve">Dự phòng NĐ 136, NĐ 28 </t>
  </si>
  <si>
    <t>Sửa chữa nhỏ nhà cửa, tài sản</t>
  </si>
  <si>
    <t>Mua sắm tài sản</t>
  </si>
  <si>
    <t>Bầu cử HĐND các cấp</t>
  </si>
  <si>
    <t>HT trùng tu di tích lịc sử cấp tỉnh</t>
  </si>
  <si>
    <t>Chi khác ngân sách</t>
  </si>
  <si>
    <t>Chi quy hoạch</t>
  </si>
  <si>
    <t>Thủy lợi phí cho các CT TNHH MTV</t>
  </si>
  <si>
    <t xml:space="preserve"> - Công ty TNHH MTV  KTCTTL Hà Nam</t>
  </si>
  <si>
    <t xml:space="preserve"> - Công ty CPMT &amp; CTĐT Hà Nam</t>
  </si>
  <si>
    <t>II</t>
  </si>
  <si>
    <t>Chi dự phòng, quỹ dự trữ tài chính</t>
  </si>
  <si>
    <t xml:space="preserve"> - Dự phòng ngân sách tỉnh</t>
  </si>
  <si>
    <t xml:space="preserve"> - Trích quỹ dự trữ TCĐP theo kế hoạch</t>
  </si>
  <si>
    <t>III</t>
  </si>
  <si>
    <t>Chi đầu tư phát triển từ nguồn cân đối</t>
  </si>
  <si>
    <t>Nguồn XDCB tập trung: Trong đó trả nợ vay tín dung: 146.250 triệu đồng)</t>
  </si>
  <si>
    <t>Chi XDCB từ nguồn thu SD đất (trong đó đã bao gồm trích quỹ phát triển đất và chi cho công tác đo đạc, chỉnh lý biến động, xây dựng cơ sở dữ liệu đất đai và cấp giấy chúng nhận quyền sử dụng đất).</t>
  </si>
  <si>
    <t>Trích quỹ phát triển đất từ nguồn thu SD đất</t>
  </si>
  <si>
    <t>Chi QH, chỉnh lý BĐ đất đai từ nguồn thu SD đất</t>
  </si>
  <si>
    <t>Chi hỗ trợ doanh nghiệp</t>
  </si>
  <si>
    <t>Chi đầu tư XDCB từ nguồn vay theo K3 Đ8</t>
  </si>
  <si>
    <t>B</t>
  </si>
  <si>
    <t>CHI TỪ NGUỒN BS CÓ MỤC TIÊU CỦA NSTW</t>
  </si>
  <si>
    <t>CT dự án theo Quyết định của Chính phủ</t>
  </si>
  <si>
    <t>Vốn nước ngoài</t>
  </si>
  <si>
    <t>Nguồn vốn CTMT quốc gia</t>
  </si>
  <si>
    <t>Nguồn vốn SN bổ sung có mục tiêu</t>
  </si>
  <si>
    <t>CTMT quốc gia về bình đẳng giưới</t>
  </si>
  <si>
    <t>CTMT về an toàn lao động và vệ sinh MT</t>
  </si>
  <si>
    <t>CTMT quốc gia bảo vệ trẻ em</t>
  </si>
  <si>
    <t>CT hành động chống mại dâm</t>
  </si>
  <si>
    <t>Đề án PT nghề CT XH, đào tạo HTX</t>
  </si>
  <si>
    <t>Định canh định cư, ổn định dân cư PTKT</t>
  </si>
  <si>
    <t>DA hoàn thiện, hiện đại hóa hồ sơ BĐ địa giới HC</t>
  </si>
  <si>
    <t>Hỗ trợ bảo vệ và PT đát lúa</t>
  </si>
  <si>
    <t>HTKP Luật DQTV và PL dân công an xã</t>
  </si>
  <si>
    <t>KP chuẩn bị động viên</t>
  </si>
  <si>
    <t xml:space="preserve"> HT tiền ăn trưa mẫu giáo 3-5 tuổi; </t>
  </si>
  <si>
    <t>HT chi phí học tập và miễn giảm HP theo NĐ 49</t>
  </si>
  <si>
    <t>Bù thủy lợi phí</t>
  </si>
  <si>
    <t xml:space="preserve">HT một số chính sách CĐĐP không đủ nguồn </t>
  </si>
  <si>
    <t>C</t>
  </si>
  <si>
    <t>NGUỒN TĂNG THU ĐP PHẤN ĐẤU</t>
  </si>
  <si>
    <t xml:space="preserve"> - Dành 50% làm tăng lương 50%</t>
  </si>
  <si>
    <t xml:space="preserve"> - 50% để chi cân đối NSĐP. Trong đó có 2 tỷ chuyển qua ngân hàng chính sách xã hội tỉnh để HT cho vay giải quyết việc làm</t>
  </si>
  <si>
    <t>E</t>
  </si>
  <si>
    <t>CHI PHẢN ÁNH QUA NS CỦA NS TỈNH</t>
  </si>
  <si>
    <t xml:space="preserve"> - Nguồn thu xổ số </t>
  </si>
  <si>
    <t xml:space="preserve"> - Nguồn học phí</t>
  </si>
  <si>
    <t xml:space="preserve"> - Thu đóng góp</t>
  </si>
  <si>
    <t xml:space="preserve"> - Nguồn sử dụng hạ tầng</t>
  </si>
  <si>
    <t xml:space="preserve"> - Thu phí, lệ phí khác</t>
  </si>
  <si>
    <t>PHẦN THỨ HAI: CHI BỔ SUNG CHO NS HUYỆN</t>
  </si>
  <si>
    <t>Huyện Duy Tiên</t>
  </si>
  <si>
    <t>Huyện Kim Bảng</t>
  </si>
  <si>
    <t>Huyện Thanh Liêm</t>
  </si>
  <si>
    <t>Huyện Bình Lục</t>
  </si>
  <si>
    <t>Huyện Lý Nhân</t>
  </si>
  <si>
    <t>TP Phủ Lý</t>
  </si>
  <si>
    <t>TỔNG CỘNG</t>
  </si>
  <si>
    <t xml:space="preserve"> - Kinh phí thực hiện với đảng bộ cơ sở</t>
  </si>
  <si>
    <t xml:space="preserve"> - KP bảo vệ khoanh nuôi tái sinh rừng</t>
  </si>
  <si>
    <t xml:space="preserve"> - HT XD đời sống, VH trong khu dân cư, sánh tạo VHVT</t>
  </si>
  <si>
    <t xml:space="preserve"> - HT tiền ăn trưa mẫu giáo 3-5 tuổi; GVMN, tăng BC GVMN</t>
  </si>
  <si>
    <t xml:space="preserve"> - HT Luật người cao tuổi, người khuyết tật</t>
  </si>
  <si>
    <t xml:space="preserve"> - HT miễn giảm TL phí</t>
  </si>
  <si>
    <t>PHƯƠNG ÁN PHÂN BỔ DỰ TOÁN NGÂN SÁCH CẤP TỈNH NĂM 2016</t>
  </si>
  <si>
    <t>(Ban hành kèm theo nghị quyết số       /2015/NQ-HĐND ngày 02/12/2015 của HĐND tỉnh Hà Nam)</t>
  </si>
  <si>
    <t>Sở Văn hóa - Thể thao và Du lịch</t>
  </si>
  <si>
    <t>Sở Lao động - Thương binh &amp; Xã hội</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</si>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</sst>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2">
    <font>
      <sz val="12"/>
      <name val="Times New Roman"/>
      <family val="0"/>
    </font>
    <font>
      <b/>
      <sz val="12"/>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12"/>
      <color indexed="10"/>
      <name val="Times New Roman"/>
      <family val="1"/>
    </font>
    <font>
      <sz val="10"/>
      <name val="Times New Roman"/>
      <family val="1"/>
    </font>
    <font>
      <sz val="12"/>
      <color indexed="10"/>
      <name val="Times New Roman"/>
      <family val="1"/>
    </font>
    <font>
      <sz val="12"/>
      <color indexed="12"/>
      <name val="Times New Roman"/>
      <family val="1"/>
    </font>
    <font>
      <b/>
      <sz val="12"/>
      <color indexed="12"/>
      <name val="Times New Roman"/>
      <family val="1"/>
    </font>
    <font>
      <b/>
      <i/>
      <sz val="12"/>
      <name val="Times New Roman"/>
      <family val="1"/>
    </font>
    <font>
      <sz val="8"/>
      <name val="Times New Roman"/>
      <family val="0"/>
    </font>
    <font>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12"/>
      <name val="Times New Roman"/>
      <family val="0"/>
    </font>
    <font>
      <u val="single"/>
      <sz val="12"/>
      <color indexed="2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1">
    <xf numFmtId="0" fontId="0" fillId="0" borderId="0" xfId="0" applyAlignment="1">
      <alignment/>
    </xf>
    <xf numFmtId="164" fontId="0" fillId="0" borderId="0" xfId="42" applyNumberFormat="1" applyFont="1" applyAlignment="1">
      <alignment/>
    </xf>
    <xf numFmtId="0" fontId="0" fillId="0" borderId="0" xfId="0" applyFont="1" applyAlignment="1">
      <alignment/>
    </xf>
    <xf numFmtId="0" fontId="0" fillId="0" borderId="0" xfId="0" applyFont="1" applyAlignment="1">
      <alignment horizontal="center"/>
    </xf>
    <xf numFmtId="164" fontId="2" fillId="0" borderId="0" xfId="42" applyNumberFormat="1" applyFont="1" applyAlignment="1">
      <alignment/>
    </xf>
    <xf numFmtId="164" fontId="4" fillId="0" borderId="10" xfId="42" applyNumberFormat="1" applyFont="1" applyBorder="1" applyAlignment="1">
      <alignment horizontal="center" vertical="center" wrapText="1"/>
    </xf>
    <xf numFmtId="0" fontId="5" fillId="0" borderId="11" xfId="0" applyFont="1" applyBorder="1" applyAlignment="1">
      <alignment horizontal="left"/>
    </xf>
    <xf numFmtId="0" fontId="2" fillId="0" borderId="11" xfId="0" applyFont="1" applyBorder="1" applyAlignment="1">
      <alignment/>
    </xf>
    <xf numFmtId="164" fontId="5" fillId="0" borderId="11" xfId="42" applyNumberFormat="1" applyFont="1" applyBorder="1" applyAlignment="1">
      <alignment/>
    </xf>
    <xf numFmtId="164" fontId="1" fillId="0" borderId="0" xfId="42" applyNumberFormat="1" applyFont="1" applyAlignment="1">
      <alignment/>
    </xf>
    <xf numFmtId="0" fontId="2" fillId="0" borderId="0" xfId="0" applyFont="1" applyAlignment="1">
      <alignment/>
    </xf>
    <xf numFmtId="0" fontId="5" fillId="0" borderId="12" xfId="0" applyFont="1" applyBorder="1" applyAlignment="1">
      <alignment horizontal="center"/>
    </xf>
    <xf numFmtId="0" fontId="5" fillId="0" borderId="12" xfId="0" applyFont="1" applyBorder="1" applyAlignment="1">
      <alignment/>
    </xf>
    <xf numFmtId="164" fontId="5" fillId="0" borderId="12" xfId="42" applyNumberFormat="1"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164" fontId="1" fillId="0" borderId="12" xfId="42" applyNumberFormat="1" applyFont="1" applyBorder="1" applyAlignment="1">
      <alignment/>
    </xf>
    <xf numFmtId="0" fontId="1" fillId="0" borderId="12" xfId="0" applyFont="1" applyBorder="1" applyAlignment="1" quotePrefix="1">
      <alignment horizontal="center"/>
    </xf>
    <xf numFmtId="164" fontId="7" fillId="0" borderId="0" xfId="42" applyNumberFormat="1" applyFont="1" applyAlignment="1">
      <alignment/>
    </xf>
    <xf numFmtId="0" fontId="1" fillId="0" borderId="0" xfId="0" applyFont="1" applyAlignment="1">
      <alignment/>
    </xf>
    <xf numFmtId="0" fontId="0" fillId="0" borderId="12" xfId="0" applyFont="1" applyBorder="1" applyAlignment="1">
      <alignment horizontal="center"/>
    </xf>
    <xf numFmtId="0" fontId="0" fillId="0" borderId="12" xfId="0" applyFont="1" applyBorder="1" applyAlignment="1">
      <alignment/>
    </xf>
    <xf numFmtId="164" fontId="0" fillId="0" borderId="12" xfId="42" applyNumberFormat="1" applyFont="1" applyBorder="1" applyAlignment="1">
      <alignment/>
    </xf>
    <xf numFmtId="164" fontId="2" fillId="0" borderId="12" xfId="42" applyNumberFormat="1" applyFont="1" applyBorder="1" applyAlignment="1">
      <alignment/>
    </xf>
    <xf numFmtId="164" fontId="8" fillId="0" borderId="0" xfId="42" applyNumberFormat="1" applyFont="1" applyAlignment="1">
      <alignment/>
    </xf>
    <xf numFmtId="164" fontId="6" fillId="0" borderId="0" xfId="42" applyNumberFormat="1" applyFont="1" applyAlignment="1">
      <alignment/>
    </xf>
    <xf numFmtId="0" fontId="8" fillId="0" borderId="12" xfId="0" applyFont="1" applyBorder="1" applyAlignment="1">
      <alignment/>
    </xf>
    <xf numFmtId="164" fontId="9" fillId="0" borderId="0" xfId="42" applyNumberFormat="1" applyFont="1" applyFill="1" applyAlignment="1">
      <alignment/>
    </xf>
    <xf numFmtId="164" fontId="10" fillId="0" borderId="0" xfId="42" applyNumberFormat="1" applyFont="1" applyFill="1" applyAlignment="1">
      <alignment/>
    </xf>
    <xf numFmtId="164" fontId="10" fillId="0" borderId="0" xfId="42" applyNumberFormat="1" applyFont="1" applyAlignment="1">
      <alignment/>
    </xf>
    <xf numFmtId="164" fontId="2" fillId="0" borderId="12" xfId="42" applyNumberFormat="1" applyFont="1" applyFill="1" applyBorder="1" applyAlignment="1">
      <alignment/>
    </xf>
    <xf numFmtId="164" fontId="9" fillId="0" borderId="0" xfId="42" applyNumberFormat="1" applyFont="1" applyAlignment="1">
      <alignment/>
    </xf>
    <xf numFmtId="0" fontId="7" fillId="0" borderId="12" xfId="0" applyFont="1" applyBorder="1" applyAlignment="1">
      <alignment horizontal="left" vertical="center" wrapText="1"/>
    </xf>
    <xf numFmtId="0" fontId="2" fillId="0" borderId="12" xfId="0" applyFont="1" applyBorder="1" applyAlignment="1">
      <alignment/>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164" fontId="2" fillId="0" borderId="12" xfId="42" applyNumberFormat="1" applyFont="1" applyBorder="1" applyAlignment="1">
      <alignment horizontal="left" vertical="center" wrapText="1"/>
    </xf>
    <xf numFmtId="164" fontId="0" fillId="0" borderId="12" xfId="42" applyNumberFormat="1" applyFont="1" applyBorder="1" applyAlignment="1">
      <alignment horizontal="left" vertical="center" wrapText="1"/>
    </xf>
    <xf numFmtId="0" fontId="0" fillId="0" borderId="12" xfId="0" applyFont="1" applyBorder="1" applyAlignment="1" quotePrefix="1">
      <alignment horizontal="center"/>
    </xf>
    <xf numFmtId="0" fontId="4" fillId="0" borderId="12" xfId="0" applyFont="1" applyBorder="1" applyAlignment="1">
      <alignment horizontal="center"/>
    </xf>
    <xf numFmtId="0" fontId="4" fillId="0" borderId="12" xfId="0" applyFont="1" applyBorder="1" applyAlignment="1">
      <alignment/>
    </xf>
    <xf numFmtId="164" fontId="4" fillId="0" borderId="0" xfId="42" applyNumberFormat="1" applyFont="1" applyAlignment="1">
      <alignment/>
    </xf>
    <xf numFmtId="0" fontId="4" fillId="0" borderId="0" xfId="0" applyFont="1" applyAlignment="1">
      <alignment/>
    </xf>
    <xf numFmtId="0" fontId="4" fillId="0" borderId="12" xfId="0" applyFont="1" applyBorder="1" applyAlignment="1">
      <alignment horizontal="left"/>
    </xf>
    <xf numFmtId="164" fontId="4" fillId="0" borderId="12" xfId="42"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vertical="center" wrapText="1"/>
    </xf>
    <xf numFmtId="0" fontId="0" fillId="0" borderId="13" xfId="0" applyFont="1" applyBorder="1" applyAlignment="1" quotePrefix="1">
      <alignment horizontal="center"/>
    </xf>
    <xf numFmtId="0" fontId="0" fillId="0" borderId="13" xfId="0" applyFont="1" applyBorder="1" applyAlignment="1">
      <alignment/>
    </xf>
    <xf numFmtId="164" fontId="0" fillId="0" borderId="13" xfId="42" applyNumberFormat="1" applyFont="1" applyBorder="1" applyAlignment="1">
      <alignment/>
    </xf>
    <xf numFmtId="164" fontId="2" fillId="0" borderId="13" xfId="42" applyNumberFormat="1" applyFont="1" applyBorder="1" applyAlignment="1">
      <alignment/>
    </xf>
    <xf numFmtId="0" fontId="0" fillId="0" borderId="10" xfId="0" applyFont="1" applyBorder="1" applyAlignment="1">
      <alignment horizontal="center"/>
    </xf>
    <xf numFmtId="0" fontId="1" fillId="0" borderId="10" xfId="0" applyFont="1" applyBorder="1" applyAlignment="1">
      <alignment horizontal="center"/>
    </xf>
    <xf numFmtId="164" fontId="5" fillId="0" borderId="10" xfId="42" applyNumberFormat="1" applyFont="1" applyBorder="1" applyAlignment="1">
      <alignment/>
    </xf>
    <xf numFmtId="0" fontId="0" fillId="0" borderId="0" xfId="0" applyFont="1" applyBorder="1" applyAlignment="1">
      <alignment horizontal="center"/>
    </xf>
    <xf numFmtId="164" fontId="5" fillId="0" borderId="0" xfId="42" applyNumberFormat="1" applyFont="1" applyBorder="1" applyAlignment="1">
      <alignment/>
    </xf>
    <xf numFmtId="0" fontId="1" fillId="0" borderId="0" xfId="0" applyFont="1" applyBorder="1" applyAlignment="1">
      <alignment horizontal="center"/>
    </xf>
    <xf numFmtId="164" fontId="1" fillId="0" borderId="0" xfId="42" applyNumberFormat="1" applyFont="1" applyBorder="1" applyAlignment="1">
      <alignment/>
    </xf>
    <xf numFmtId="164" fontId="4" fillId="0" borderId="0" xfId="42" applyNumberFormat="1" applyFont="1" applyBorder="1" applyAlignment="1">
      <alignment/>
    </xf>
    <xf numFmtId="0" fontId="11" fillId="0" borderId="12" xfId="0" applyFont="1" applyBorder="1" applyAlignment="1">
      <alignment/>
    </xf>
    <xf numFmtId="164" fontId="11" fillId="0" borderId="12" xfId="42" applyNumberFormat="1" applyFont="1" applyBorder="1" applyAlignment="1">
      <alignment/>
    </xf>
    <xf numFmtId="164" fontId="2" fillId="0" borderId="14" xfId="42" applyNumberFormat="1" applyFont="1" applyBorder="1" applyAlignment="1">
      <alignment/>
    </xf>
    <xf numFmtId="164" fontId="2" fillId="0" borderId="0" xfId="42" applyNumberFormat="1" applyFont="1" applyBorder="1" applyAlignment="1">
      <alignment/>
    </xf>
    <xf numFmtId="0" fontId="1" fillId="0" borderId="0" xfId="0" applyFont="1" applyAlignment="1">
      <alignment horizontal="center"/>
    </xf>
    <xf numFmtId="0" fontId="4" fillId="0" borderId="10" xfId="0" applyFont="1" applyBorder="1" applyAlignment="1">
      <alignment horizontal="center" vertical="center" wrapText="1"/>
    </xf>
    <xf numFmtId="164" fontId="4" fillId="0" borderId="10" xfId="42" applyNumberFormat="1" applyFont="1" applyBorder="1" applyAlignment="1">
      <alignment horizontal="center" vertical="center" wrapText="1"/>
    </xf>
    <xf numFmtId="164" fontId="4" fillId="0" borderId="15" xfId="42" applyNumberFormat="1" applyFont="1" applyBorder="1" applyAlignment="1">
      <alignment horizontal="center" vertical="center" wrapText="1"/>
    </xf>
    <xf numFmtId="164" fontId="4" fillId="0" borderId="16" xfId="42" applyNumberFormat="1" applyFont="1" applyBorder="1" applyAlignment="1">
      <alignment horizontal="center" vertical="center" wrapText="1"/>
    </xf>
    <xf numFmtId="0" fontId="13" fillId="0" borderId="0" xfId="0" applyFont="1" applyAlignment="1">
      <alignment horizontal="center"/>
    </xf>
    <xf numFmtId="164" fontId="3" fillId="0" borderId="17" xfId="42"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4"/>
  <sheetViews>
    <sheetView tabSelected="1" workbookViewId="0" topLeftCell="A1">
      <selection activeCell="E20" sqref="E20"/>
    </sheetView>
  </sheetViews>
  <sheetFormatPr defaultColWidth="9.00390625" defaultRowHeight="15.75"/>
  <cols>
    <col min="1" max="1" width="6.00390625" style="3" customWidth="1"/>
    <col min="2" max="2" width="33.875" style="2" customWidth="1"/>
    <col min="3" max="3" width="8.375" style="1" customWidth="1"/>
    <col min="4" max="4" width="10.75390625" style="4" customWidth="1"/>
    <col min="5" max="5" width="9.125" style="4" customWidth="1"/>
    <col min="6" max="6" width="9.25390625" style="4" customWidth="1"/>
    <col min="7" max="7" width="10.125" style="4" customWidth="1"/>
    <col min="8" max="8" width="12.00390625" style="1" customWidth="1"/>
    <col min="9" max="9" width="11.50390625" style="1" customWidth="1"/>
    <col min="10" max="10" width="9.00390625" style="1" customWidth="1"/>
    <col min="11" max="16384" width="9.00390625" style="2" customWidth="1"/>
  </cols>
  <sheetData>
    <row r="1" spans="1:7" ht="15.75">
      <c r="A1" s="64" t="s">
        <v>252</v>
      </c>
      <c r="B1" s="64"/>
      <c r="C1" s="64"/>
      <c r="D1" s="64"/>
      <c r="E1" s="64"/>
      <c r="F1" s="64"/>
      <c r="G1" s="64"/>
    </row>
    <row r="2" spans="1:7" ht="14.25" customHeight="1">
      <c r="A2" s="69" t="s">
        <v>253</v>
      </c>
      <c r="B2" s="69"/>
      <c r="C2" s="69"/>
      <c r="D2" s="69"/>
      <c r="E2" s="69"/>
      <c r="F2" s="69"/>
      <c r="G2" s="69"/>
    </row>
    <row r="3" spans="6:7" ht="14.25" customHeight="1">
      <c r="F3" s="70" t="s">
        <v>0</v>
      </c>
      <c r="G3" s="70"/>
    </row>
    <row r="4" spans="1:7" ht="30" customHeight="1">
      <c r="A4" s="65" t="s">
        <v>1</v>
      </c>
      <c r="B4" s="65" t="s">
        <v>2</v>
      </c>
      <c r="C4" s="66" t="s">
        <v>3</v>
      </c>
      <c r="D4" s="66" t="s">
        <v>4</v>
      </c>
      <c r="E4" s="67" t="s">
        <v>5</v>
      </c>
      <c r="F4" s="68"/>
      <c r="G4" s="66" t="s">
        <v>6</v>
      </c>
    </row>
    <row r="5" spans="1:7" ht="29.25" customHeight="1">
      <c r="A5" s="65"/>
      <c r="B5" s="65"/>
      <c r="C5" s="66"/>
      <c r="D5" s="66"/>
      <c r="E5" s="5" t="s">
        <v>7</v>
      </c>
      <c r="F5" s="5" t="s">
        <v>8</v>
      </c>
      <c r="G5" s="66"/>
    </row>
    <row r="6" spans="1:10" s="10" customFormat="1" ht="15.75">
      <c r="A6" s="6" t="s">
        <v>9</v>
      </c>
      <c r="B6" s="7"/>
      <c r="C6" s="8">
        <f>SUM(C7,C206,C226,C234)</f>
        <v>6461</v>
      </c>
      <c r="D6" s="8">
        <f>SUM(D7,D206,D226,D234)</f>
        <v>3820335</v>
      </c>
      <c r="E6" s="8">
        <f>SUM(E7,E206,E226,E234)</f>
        <v>13416</v>
      </c>
      <c r="F6" s="8">
        <f>SUM(F7,F206,F226,F234)</f>
        <v>35894</v>
      </c>
      <c r="G6" s="8">
        <f>SUM(G7,G206,G226,G234)</f>
        <v>3771025</v>
      </c>
      <c r="H6" s="9">
        <v>3771025</v>
      </c>
      <c r="I6" s="4">
        <f>G6-H6</f>
        <v>0</v>
      </c>
      <c r="J6" s="4"/>
    </row>
    <row r="7" spans="1:10" s="10" customFormat="1" ht="15.75">
      <c r="A7" s="11" t="s">
        <v>10</v>
      </c>
      <c r="B7" s="12" t="s">
        <v>11</v>
      </c>
      <c r="C7" s="13">
        <f>SUM(C8,C196,C199)</f>
        <v>6461</v>
      </c>
      <c r="D7" s="13">
        <f>SUM(D8,D196,D199)</f>
        <v>2178764</v>
      </c>
      <c r="E7" s="13">
        <f>SUM(E8,E196,E199)</f>
        <v>13416</v>
      </c>
      <c r="F7" s="13">
        <f>SUM(F8,F196,F199)</f>
        <v>35894</v>
      </c>
      <c r="G7" s="13">
        <f>SUM(G8,G196,G199)</f>
        <v>2129454</v>
      </c>
      <c r="H7" s="9"/>
      <c r="I7" s="4">
        <v>800</v>
      </c>
      <c r="J7" s="4"/>
    </row>
    <row r="8" spans="1:9" ht="15.75">
      <c r="A8" s="14" t="s">
        <v>12</v>
      </c>
      <c r="B8" s="15" t="s">
        <v>13</v>
      </c>
      <c r="C8" s="16">
        <f>C9+C13+C15+C23+C25+C31+C39+C44+C48+C52+C56+C59+C65+C68+C70+C73+C79+C83+C87+C91+C93+C102+C104+C106+C109+C112+C114+C116+C120+C121+C122+C123+C126+C164+C165+C166+C167+C169+C170+C171+C172+C173+C174+C175+C176+C177+C178+C179+C180+C181+C182+C183+C184+C185+C186+C187+C188+C189+C190+C191+C192+C193</f>
        <v>6461</v>
      </c>
      <c r="D8" s="16">
        <f>D9+D13+D15+D23+D25+D31+D39+D44+D48+D52+D56+D59+D65+D68+D70+D73+D79+D83+D87+D91+D93+D102+D104+D106+D109+D112+D114+D116+D120+D121+D122+D123+D126+D164+D165+D166+D167+D169+D170+D171+D172+D173+D174+D175+D176+D177+D178+D179+D180+D181+D182+D183+D184+D185+D186+D187+D188+D189+D190+D191+D192+D193</f>
        <v>1654584</v>
      </c>
      <c r="E8" s="16">
        <f>E9+E13+E15+E23+E25+E31+E39+E44+E48+E52+E56+E59+E65+E68+E70+E73+E79+E83+E87+E91+E93+E102+E104+E106+E109+E112+E114+E116+E120+E121+E122+E123+E126+E164+E165+E166+E167+E169+E170+E171+E172+E173+E174+E175+E176+E177+E178+E179+E180+E181+E182+E183+E184+E185+E186+E187+E188+E189+E190+E191+E192+E193</f>
        <v>13416</v>
      </c>
      <c r="F8" s="16">
        <f>F9+F13+F15+F23+F25+F31+F39+F44+F48+F52+F56+F59+F65+F68+F70+F73+F79+F83+F87+F91+F93+F102+F104+F106+F109+F112+F114+F116+F120+F121+F122+F123+F126+F164+F165+F166+F167+F169+F170+F171+F172+F173+F174+F175+F176+F177+F178+F179+F180+F181+F182+F183+F184+F185+F186+F187+F188+F189+F190+F191+F192+F193</f>
        <v>35894</v>
      </c>
      <c r="G8" s="16">
        <f>G9+G13+G15+G23+G25+G31+G39+G44+G48+G52+G56+G59+G65+G68+G70+G73+G79+G83+G87+G91+G93+G102+G104+G106+G109+G112+G114+G116+G120+G121+G122+G123+G126+G164+G165+G166+G167+G169+G170+G171+G172+G173+G174+G175+G176+G177+G178+G179+G180+G181+G182+G183+G184+G185+G186+G187+G188+G189+G190+G191+G192+G193</f>
        <v>1605274</v>
      </c>
      <c r="H8" s="9"/>
      <c r="I8" s="4">
        <f>I7-I6</f>
        <v>800</v>
      </c>
    </row>
    <row r="9" spans="1:10" s="19" customFormat="1" ht="15.75">
      <c r="A9" s="17" t="s">
        <v>14</v>
      </c>
      <c r="B9" s="15" t="s">
        <v>15</v>
      </c>
      <c r="C9" s="16">
        <f>SUM(C10:C12)</f>
        <v>1554</v>
      </c>
      <c r="D9" s="13">
        <f>SUM(D10:D12)</f>
        <v>142636</v>
      </c>
      <c r="E9" s="13">
        <f>SUM(E10:E12)</f>
        <v>2044</v>
      </c>
      <c r="F9" s="13">
        <f>SUM(F10:F12)</f>
        <v>5355</v>
      </c>
      <c r="G9" s="13">
        <f>SUM(G10:G12)</f>
        <v>135237</v>
      </c>
      <c r="H9" s="9"/>
      <c r="I9" s="18">
        <f>H6-G6</f>
        <v>0</v>
      </c>
      <c r="J9" s="9"/>
    </row>
    <row r="10" spans="1:9" ht="15.75">
      <c r="A10" s="20"/>
      <c r="B10" s="21" t="s">
        <v>16</v>
      </c>
      <c r="C10" s="22">
        <v>46</v>
      </c>
      <c r="D10" s="23">
        <v>5900</v>
      </c>
      <c r="E10" s="23">
        <v>114</v>
      </c>
      <c r="F10" s="23"/>
      <c r="G10" s="23">
        <f>D10-(E10+F10)</f>
        <v>5786</v>
      </c>
      <c r="I10" s="9"/>
    </row>
    <row r="11" spans="1:9" ht="15.75">
      <c r="A11" s="20"/>
      <c r="B11" s="21" t="s">
        <v>17</v>
      </c>
      <c r="C11" s="22">
        <v>1508</v>
      </c>
      <c r="D11" s="23">
        <v>136736</v>
      </c>
      <c r="E11" s="23">
        <v>1930</v>
      </c>
      <c r="F11" s="23">
        <v>5355</v>
      </c>
      <c r="G11" s="23">
        <f>D11-(E11+F11)</f>
        <v>129451</v>
      </c>
      <c r="I11" s="24"/>
    </row>
    <row r="12" spans="1:9" ht="15.75" hidden="1">
      <c r="A12" s="20"/>
      <c r="B12" s="21" t="s">
        <v>18</v>
      </c>
      <c r="C12" s="22"/>
      <c r="D12" s="23"/>
      <c r="E12" s="23"/>
      <c r="F12" s="23"/>
      <c r="G12" s="23">
        <f>D12-(E12+F12)</f>
        <v>0</v>
      </c>
      <c r="I12" s="24"/>
    </row>
    <row r="13" spans="1:10" s="19" customFormat="1" ht="15.75">
      <c r="A13" s="17" t="s">
        <v>19</v>
      </c>
      <c r="B13" s="15" t="s">
        <v>20</v>
      </c>
      <c r="C13" s="16">
        <f>SUM(C14)</f>
        <v>100</v>
      </c>
      <c r="D13" s="13">
        <f>SUM(D14)</f>
        <v>13062</v>
      </c>
      <c r="E13" s="13">
        <f>SUM(E14)</f>
        <v>335</v>
      </c>
      <c r="F13" s="13">
        <f>SUM(F14)</f>
        <v>719</v>
      </c>
      <c r="G13" s="13">
        <f>SUM(G14)</f>
        <v>12008</v>
      </c>
      <c r="H13" s="9"/>
      <c r="I13" s="1"/>
      <c r="J13" s="9"/>
    </row>
    <row r="14" spans="1:7" ht="15.75">
      <c r="A14" s="20"/>
      <c r="B14" s="21" t="s">
        <v>21</v>
      </c>
      <c r="C14" s="22">
        <v>100</v>
      </c>
      <c r="D14" s="23">
        <v>13062</v>
      </c>
      <c r="E14" s="23">
        <v>335</v>
      </c>
      <c r="F14" s="23">
        <v>719</v>
      </c>
      <c r="G14" s="23">
        <f>D14-(E14+F14)</f>
        <v>12008</v>
      </c>
    </row>
    <row r="15" spans="1:10" s="19" customFormat="1" ht="15.75">
      <c r="A15" s="17" t="s">
        <v>22</v>
      </c>
      <c r="B15" s="15" t="s">
        <v>23</v>
      </c>
      <c r="C15" s="16">
        <f>SUM(C16:C22)</f>
        <v>2700</v>
      </c>
      <c r="D15" s="13">
        <f>SUM(D16:D22)</f>
        <v>236003</v>
      </c>
      <c r="E15" s="13">
        <f>SUM(E16:E22)</f>
        <v>1466</v>
      </c>
      <c r="F15" s="13">
        <f>SUM(F16:F22)</f>
        <v>24838</v>
      </c>
      <c r="G15" s="13">
        <f>SUM(G16:G22)</f>
        <v>209699</v>
      </c>
      <c r="H15" s="9"/>
      <c r="I15" s="9"/>
      <c r="J15" s="9"/>
    </row>
    <row r="16" spans="1:7" ht="15.75">
      <c r="A16" s="20"/>
      <c r="B16" s="21" t="s">
        <v>16</v>
      </c>
      <c r="C16" s="22">
        <v>62</v>
      </c>
      <c r="D16" s="23">
        <v>8522</v>
      </c>
      <c r="E16" s="23">
        <v>166</v>
      </c>
      <c r="F16" s="23">
        <v>292</v>
      </c>
      <c r="G16" s="23">
        <f aca="true" t="shared" si="0" ref="G16:G22">D16-(E16+F16)</f>
        <v>8064</v>
      </c>
    </row>
    <row r="17" spans="1:7" ht="15.75">
      <c r="A17" s="20"/>
      <c r="B17" s="21" t="s">
        <v>24</v>
      </c>
      <c r="C17" s="22">
        <v>1902</v>
      </c>
      <c r="D17" s="23">
        <v>170381</v>
      </c>
      <c r="E17" s="23">
        <v>1000</v>
      </c>
      <c r="F17" s="23">
        <v>23596</v>
      </c>
      <c r="G17" s="23">
        <f t="shared" si="0"/>
        <v>145785</v>
      </c>
    </row>
    <row r="18" spans="1:7" ht="15.75">
      <c r="A18" s="20"/>
      <c r="B18" s="21" t="s">
        <v>18</v>
      </c>
      <c r="C18" s="22"/>
      <c r="D18" s="23">
        <v>300</v>
      </c>
      <c r="E18" s="23"/>
      <c r="F18" s="23"/>
      <c r="G18" s="23">
        <f t="shared" si="0"/>
        <v>300</v>
      </c>
    </row>
    <row r="19" spans="1:7" ht="15.75">
      <c r="A19" s="20"/>
      <c r="B19" s="21" t="s">
        <v>25</v>
      </c>
      <c r="C19" s="22">
        <v>646</v>
      </c>
      <c r="D19" s="23">
        <v>48502</v>
      </c>
      <c r="E19" s="23">
        <v>100</v>
      </c>
      <c r="F19" s="23"/>
      <c r="G19" s="23">
        <f t="shared" si="0"/>
        <v>48402</v>
      </c>
    </row>
    <row r="20" spans="1:7" ht="15.75">
      <c r="A20" s="20"/>
      <c r="B20" s="21" t="s">
        <v>26</v>
      </c>
      <c r="C20" s="22">
        <v>90</v>
      </c>
      <c r="D20" s="23">
        <v>8298</v>
      </c>
      <c r="E20" s="23">
        <v>200</v>
      </c>
      <c r="F20" s="23">
        <v>950</v>
      </c>
      <c r="G20" s="23">
        <f t="shared" si="0"/>
        <v>7148</v>
      </c>
    </row>
    <row r="21" spans="1:7" ht="15.75" hidden="1">
      <c r="A21" s="20"/>
      <c r="B21" s="21" t="s">
        <v>27</v>
      </c>
      <c r="C21" s="22"/>
      <c r="D21" s="23"/>
      <c r="E21" s="23"/>
      <c r="F21" s="23"/>
      <c r="G21" s="23">
        <f t="shared" si="0"/>
        <v>0</v>
      </c>
    </row>
    <row r="22" spans="1:7" ht="15.75" hidden="1">
      <c r="A22" s="20"/>
      <c r="B22" s="21" t="s">
        <v>28</v>
      </c>
      <c r="C22" s="22"/>
      <c r="D22" s="23"/>
      <c r="E22" s="23"/>
      <c r="F22" s="23"/>
      <c r="G22" s="23">
        <f t="shared" si="0"/>
        <v>0</v>
      </c>
    </row>
    <row r="23" spans="1:10" s="19" customFormat="1" ht="15.75">
      <c r="A23" s="17" t="s">
        <v>29</v>
      </c>
      <c r="B23" s="15" t="s">
        <v>30</v>
      </c>
      <c r="C23" s="16">
        <f>SUM(C24)</f>
        <v>75</v>
      </c>
      <c r="D23" s="13">
        <f>SUM(D24)</f>
        <v>15675</v>
      </c>
      <c r="E23" s="13">
        <f>SUM(E24)</f>
        <v>152</v>
      </c>
      <c r="F23" s="13">
        <f>SUM(F24)</f>
        <v>120</v>
      </c>
      <c r="G23" s="13">
        <f>SUM(G24)</f>
        <v>15403</v>
      </c>
      <c r="H23" s="9"/>
      <c r="I23" s="9"/>
      <c r="J23" s="9"/>
    </row>
    <row r="24" spans="1:7" ht="15.75">
      <c r="A24" s="20"/>
      <c r="B24" s="21" t="s">
        <v>31</v>
      </c>
      <c r="C24" s="22">
        <v>75</v>
      </c>
      <c r="D24" s="23">
        <v>15675</v>
      </c>
      <c r="E24" s="23">
        <v>152</v>
      </c>
      <c r="F24" s="23">
        <v>120</v>
      </c>
      <c r="G24" s="23">
        <f>D24-(E24+F24)</f>
        <v>15403</v>
      </c>
    </row>
    <row r="25" spans="1:10" s="19" customFormat="1" ht="15.75">
      <c r="A25" s="17" t="s">
        <v>32</v>
      </c>
      <c r="B25" s="15" t="s">
        <v>254</v>
      </c>
      <c r="C25" s="16">
        <f>SUM(C26:C30)</f>
        <v>185</v>
      </c>
      <c r="D25" s="13">
        <f>SUM(D26:D30)</f>
        <v>34918</v>
      </c>
      <c r="E25" s="13">
        <f>SUM(E26:E30)</f>
        <v>1128</v>
      </c>
      <c r="F25" s="13">
        <f>SUM(F26:F30)</f>
        <v>14</v>
      </c>
      <c r="G25" s="13">
        <f>SUM(G26:G30)</f>
        <v>33776</v>
      </c>
      <c r="H25" s="9"/>
      <c r="I25" s="9"/>
      <c r="J25" s="9"/>
    </row>
    <row r="26" spans="1:7" ht="15.75">
      <c r="A26" s="20"/>
      <c r="B26" s="21" t="s">
        <v>16</v>
      </c>
      <c r="C26" s="22">
        <v>46</v>
      </c>
      <c r="D26" s="23">
        <v>5213</v>
      </c>
      <c r="E26" s="23">
        <v>120</v>
      </c>
      <c r="F26" s="23">
        <v>14</v>
      </c>
      <c r="G26" s="23">
        <f>D26-(E26+F26)</f>
        <v>5079</v>
      </c>
    </row>
    <row r="27" spans="1:7" ht="15.75">
      <c r="A27" s="20"/>
      <c r="B27" s="21" t="s">
        <v>33</v>
      </c>
      <c r="C27" s="22">
        <v>110</v>
      </c>
      <c r="D27" s="23">
        <v>13367</v>
      </c>
      <c r="E27" s="23">
        <v>697</v>
      </c>
      <c r="F27" s="23"/>
      <c r="G27" s="23">
        <f>D27-(E27+F27)</f>
        <v>12670</v>
      </c>
    </row>
    <row r="28" spans="1:7" ht="15.75">
      <c r="A28" s="20"/>
      <c r="B28" s="21" t="s">
        <v>34</v>
      </c>
      <c r="C28" s="22">
        <v>29</v>
      </c>
      <c r="D28" s="23">
        <v>6098</v>
      </c>
      <c r="E28" s="23">
        <v>311</v>
      </c>
      <c r="F28" s="23"/>
      <c r="G28" s="23">
        <f>D28-(E28+F28)</f>
        <v>5787</v>
      </c>
    </row>
    <row r="29" spans="1:7" ht="15.75">
      <c r="A29" s="20"/>
      <c r="B29" s="21" t="s">
        <v>35</v>
      </c>
      <c r="C29" s="22"/>
      <c r="D29" s="23">
        <v>10240</v>
      </c>
      <c r="E29" s="23"/>
      <c r="F29" s="23"/>
      <c r="G29" s="23">
        <f>D29-(E29+F29)</f>
        <v>10240</v>
      </c>
    </row>
    <row r="30" spans="1:8" ht="15.75" hidden="1">
      <c r="A30" s="20"/>
      <c r="B30" s="21" t="s">
        <v>36</v>
      </c>
      <c r="C30" s="22"/>
      <c r="D30" s="23"/>
      <c r="E30" s="23"/>
      <c r="F30" s="23"/>
      <c r="G30" s="23">
        <f>D30-(E30+F30)</f>
        <v>0</v>
      </c>
      <c r="H30" s="25"/>
    </row>
    <row r="31" spans="1:10" s="19" customFormat="1" ht="15.75">
      <c r="A31" s="17" t="s">
        <v>37</v>
      </c>
      <c r="B31" s="15" t="s">
        <v>38</v>
      </c>
      <c r="C31" s="16">
        <f>SUM(C32:C37)</f>
        <v>256</v>
      </c>
      <c r="D31" s="13">
        <f>SUM(D32:D38)</f>
        <v>36024</v>
      </c>
      <c r="E31" s="13">
        <f>SUM(E32:E38)</f>
        <v>963</v>
      </c>
      <c r="F31" s="13">
        <f>SUM(F32:F38)</f>
        <v>533</v>
      </c>
      <c r="G31" s="13">
        <f>SUM(G32:G38)</f>
        <v>34528</v>
      </c>
      <c r="H31" s="9"/>
      <c r="I31" s="9"/>
      <c r="J31" s="9"/>
    </row>
    <row r="32" spans="1:7" ht="15.75">
      <c r="A32" s="20"/>
      <c r="B32" s="21" t="s">
        <v>16</v>
      </c>
      <c r="C32" s="22">
        <v>129</v>
      </c>
      <c r="D32" s="23">
        <v>14551</v>
      </c>
      <c r="E32" s="23">
        <v>273</v>
      </c>
      <c r="F32" s="23">
        <v>232</v>
      </c>
      <c r="G32" s="23">
        <f aca="true" t="shared" si="1" ref="G32:G38">D32-(E32+F32)</f>
        <v>14046</v>
      </c>
    </row>
    <row r="33" spans="1:7" ht="15.75">
      <c r="A33" s="20"/>
      <c r="B33" s="21" t="s">
        <v>39</v>
      </c>
      <c r="C33" s="22">
        <v>94</v>
      </c>
      <c r="D33" s="23">
        <v>9513</v>
      </c>
      <c r="E33" s="23">
        <v>302</v>
      </c>
      <c r="F33" s="23">
        <v>301</v>
      </c>
      <c r="G33" s="23">
        <f t="shared" si="1"/>
        <v>8910</v>
      </c>
    </row>
    <row r="34" spans="1:7" ht="15.75">
      <c r="A34" s="20"/>
      <c r="B34" s="21" t="s">
        <v>40</v>
      </c>
      <c r="C34" s="22">
        <v>30</v>
      </c>
      <c r="D34" s="23">
        <v>4967</v>
      </c>
      <c r="E34" s="23">
        <v>183</v>
      </c>
      <c r="F34" s="23"/>
      <c r="G34" s="23">
        <f t="shared" si="1"/>
        <v>4784</v>
      </c>
    </row>
    <row r="35" spans="1:7" ht="15.75">
      <c r="A35" s="20"/>
      <c r="B35" s="21" t="s">
        <v>41</v>
      </c>
      <c r="C35" s="22">
        <v>3</v>
      </c>
      <c r="D35" s="23">
        <v>945</v>
      </c>
      <c r="E35" s="23">
        <v>75</v>
      </c>
      <c r="F35" s="23"/>
      <c r="G35" s="23">
        <f t="shared" si="1"/>
        <v>870</v>
      </c>
    </row>
    <row r="36" spans="1:7" ht="15.75">
      <c r="A36" s="20"/>
      <c r="B36" s="21" t="s">
        <v>42</v>
      </c>
      <c r="C36" s="22"/>
      <c r="D36" s="23">
        <v>5788</v>
      </c>
      <c r="E36" s="23">
        <v>130</v>
      </c>
      <c r="F36" s="23"/>
      <c r="G36" s="23">
        <f t="shared" si="1"/>
        <v>5658</v>
      </c>
    </row>
    <row r="37" spans="1:7" ht="15.75">
      <c r="A37" s="20"/>
      <c r="B37" s="21" t="s">
        <v>43</v>
      </c>
      <c r="C37" s="22"/>
      <c r="D37" s="23">
        <v>260</v>
      </c>
      <c r="E37" s="23"/>
      <c r="F37" s="23"/>
      <c r="G37" s="23">
        <f t="shared" si="1"/>
        <v>260</v>
      </c>
    </row>
    <row r="38" spans="1:8" ht="15.75" hidden="1">
      <c r="A38" s="20"/>
      <c r="B38" s="21" t="s">
        <v>44</v>
      </c>
      <c r="C38" s="22"/>
      <c r="D38" s="23"/>
      <c r="E38" s="23"/>
      <c r="F38" s="23"/>
      <c r="G38" s="23">
        <f t="shared" si="1"/>
        <v>0</v>
      </c>
      <c r="H38" s="24"/>
    </row>
    <row r="39" spans="1:10" s="19" customFormat="1" ht="15.75">
      <c r="A39" s="17" t="s">
        <v>45</v>
      </c>
      <c r="B39" s="15" t="s">
        <v>255</v>
      </c>
      <c r="C39" s="16">
        <f>SUM(C40:C43)</f>
        <v>319</v>
      </c>
      <c r="D39" s="13">
        <f>SUM(D40:D43)</f>
        <v>43378</v>
      </c>
      <c r="E39" s="13">
        <f>SUM(E40:E43)</f>
        <v>701</v>
      </c>
      <c r="F39" s="13">
        <f>SUM(F40:F43)</f>
        <v>906</v>
      </c>
      <c r="G39" s="13">
        <f>SUM(G40:G43)</f>
        <v>41771</v>
      </c>
      <c r="H39" s="9"/>
      <c r="I39" s="9"/>
      <c r="J39" s="9"/>
    </row>
    <row r="40" spans="1:7" ht="15.75">
      <c r="A40" s="20"/>
      <c r="B40" s="21" t="s">
        <v>16</v>
      </c>
      <c r="C40" s="22">
        <v>54</v>
      </c>
      <c r="D40" s="23">
        <v>6282</v>
      </c>
      <c r="E40" s="23">
        <v>128</v>
      </c>
      <c r="F40" s="23"/>
      <c r="G40" s="23">
        <f>D40-(E40+F40)</f>
        <v>6154</v>
      </c>
    </row>
    <row r="41" spans="1:7" ht="15.75">
      <c r="A41" s="20"/>
      <c r="B41" s="21" t="s">
        <v>46</v>
      </c>
      <c r="C41" s="22">
        <v>139</v>
      </c>
      <c r="D41" s="23">
        <v>26371</v>
      </c>
      <c r="E41" s="23">
        <v>341</v>
      </c>
      <c r="F41" s="23"/>
      <c r="G41" s="23">
        <f>D41-(E41+F41)</f>
        <v>26030</v>
      </c>
    </row>
    <row r="42" spans="1:7" ht="15.75">
      <c r="A42" s="20"/>
      <c r="B42" s="21" t="s">
        <v>35</v>
      </c>
      <c r="C42" s="22">
        <v>126</v>
      </c>
      <c r="D42" s="23">
        <v>10725</v>
      </c>
      <c r="E42" s="23">
        <v>232</v>
      </c>
      <c r="F42" s="23">
        <v>906</v>
      </c>
      <c r="G42" s="23">
        <f>D42-(E42+F42)</f>
        <v>9587</v>
      </c>
    </row>
    <row r="43" spans="1:7" ht="15.75" hidden="1">
      <c r="A43" s="20"/>
      <c r="B43" s="21" t="s">
        <v>47</v>
      </c>
      <c r="C43" s="22"/>
      <c r="D43" s="23"/>
      <c r="E43" s="23"/>
      <c r="F43" s="23"/>
      <c r="G43" s="23">
        <f>D43-(E43+F43)</f>
        <v>0</v>
      </c>
    </row>
    <row r="44" spans="1:10" s="19" customFormat="1" ht="15.75">
      <c r="A44" s="17" t="s">
        <v>48</v>
      </c>
      <c r="B44" s="15" t="s">
        <v>49</v>
      </c>
      <c r="C44" s="16">
        <f>SUM(C45:C47)</f>
        <v>58</v>
      </c>
      <c r="D44" s="13">
        <f>SUM(D45:D47)</f>
        <v>14046</v>
      </c>
      <c r="E44" s="13">
        <f>SUM(E45:E47)</f>
        <v>621</v>
      </c>
      <c r="F44" s="13">
        <f>SUM(F45:F47)</f>
        <v>471</v>
      </c>
      <c r="G44" s="13">
        <f>SUM(G45:G47)</f>
        <v>12954</v>
      </c>
      <c r="H44" s="9"/>
      <c r="I44" s="9"/>
      <c r="J44" s="9"/>
    </row>
    <row r="45" spans="1:7" ht="15.75">
      <c r="A45" s="20"/>
      <c r="B45" s="21" t="s">
        <v>16</v>
      </c>
      <c r="C45" s="22">
        <v>54</v>
      </c>
      <c r="D45" s="23">
        <v>6040</v>
      </c>
      <c r="E45" s="23">
        <v>107</v>
      </c>
      <c r="F45" s="23">
        <v>471</v>
      </c>
      <c r="G45" s="23">
        <f>D45-(E45+F45)</f>
        <v>5462</v>
      </c>
    </row>
    <row r="46" spans="1:7" ht="15.75">
      <c r="A46" s="20"/>
      <c r="B46" s="21" t="s">
        <v>50</v>
      </c>
      <c r="C46" s="22">
        <v>4</v>
      </c>
      <c r="D46" s="23">
        <v>5380</v>
      </c>
      <c r="E46" s="23">
        <v>514</v>
      </c>
      <c r="F46" s="23"/>
      <c r="G46" s="23">
        <f>D46-(E46+F46)</f>
        <v>4866</v>
      </c>
    </row>
    <row r="47" spans="1:7" ht="15.75">
      <c r="A47" s="20"/>
      <c r="B47" s="21" t="s">
        <v>51</v>
      </c>
      <c r="C47" s="22"/>
      <c r="D47" s="23">
        <v>2626</v>
      </c>
      <c r="E47" s="23"/>
      <c r="F47" s="23"/>
      <c r="G47" s="23">
        <f>D47-(E47+F47)</f>
        <v>2626</v>
      </c>
    </row>
    <row r="48" spans="1:10" s="19" customFormat="1" ht="15.75">
      <c r="A48" s="17" t="s">
        <v>52</v>
      </c>
      <c r="B48" s="15" t="s">
        <v>53</v>
      </c>
      <c r="C48" s="16">
        <f>SUM(C49:C51)</f>
        <v>133</v>
      </c>
      <c r="D48" s="13">
        <f>SUM(D49:D51)</f>
        <v>17489</v>
      </c>
      <c r="E48" s="13">
        <f>SUM(E49:E51)</f>
        <v>190</v>
      </c>
      <c r="F48" s="13">
        <f>SUM(F49:F51)</f>
        <v>80</v>
      </c>
      <c r="G48" s="13">
        <f>SUM(G49:G51)</f>
        <v>17219</v>
      </c>
      <c r="H48" s="9"/>
      <c r="I48" s="9"/>
      <c r="J48" s="9"/>
    </row>
    <row r="49" spans="1:7" ht="15.75">
      <c r="A49" s="20"/>
      <c r="B49" s="21" t="s">
        <v>16</v>
      </c>
      <c r="C49" s="22">
        <v>113</v>
      </c>
      <c r="D49" s="23">
        <v>14862</v>
      </c>
      <c r="E49" s="23">
        <v>120</v>
      </c>
      <c r="F49" s="23">
        <v>30</v>
      </c>
      <c r="G49" s="23">
        <f>D49-(E49+F49)</f>
        <v>14712</v>
      </c>
    </row>
    <row r="50" spans="1:7" ht="15.75">
      <c r="A50" s="20"/>
      <c r="B50" s="21" t="s">
        <v>54</v>
      </c>
      <c r="C50" s="22">
        <v>20</v>
      </c>
      <c r="D50" s="23">
        <v>2627</v>
      </c>
      <c r="E50" s="23">
        <v>70</v>
      </c>
      <c r="F50" s="23">
        <v>50</v>
      </c>
      <c r="G50" s="23">
        <f>D50-(E50+F50)</f>
        <v>2507</v>
      </c>
    </row>
    <row r="51" spans="1:8" ht="15.75" hidden="1">
      <c r="A51" s="20"/>
      <c r="B51" s="26" t="s">
        <v>55</v>
      </c>
      <c r="C51" s="22"/>
      <c r="D51" s="23"/>
      <c r="E51" s="23"/>
      <c r="F51" s="23"/>
      <c r="G51" s="23">
        <f>D51-(E51+F51)</f>
        <v>0</v>
      </c>
      <c r="H51" s="25"/>
    </row>
    <row r="52" spans="1:10" s="19" customFormat="1" ht="15.75">
      <c r="A52" s="14">
        <v>10</v>
      </c>
      <c r="B52" s="15" t="s">
        <v>56</v>
      </c>
      <c r="C52" s="16">
        <f>SUM(C53:C55)</f>
        <v>51</v>
      </c>
      <c r="D52" s="13">
        <f>SUM(D53:D55)</f>
        <v>5672</v>
      </c>
      <c r="E52" s="13">
        <f>SUM(E53:E55)</f>
        <v>155</v>
      </c>
      <c r="F52" s="13">
        <f>SUM(F53:F55)</f>
        <v>338</v>
      </c>
      <c r="G52" s="13">
        <f>SUM(G53:G55)</f>
        <v>5179</v>
      </c>
      <c r="H52" s="25"/>
      <c r="I52" s="9"/>
      <c r="J52" s="9"/>
    </row>
    <row r="53" spans="1:7" ht="15.75">
      <c r="A53" s="20"/>
      <c r="B53" s="21" t="s">
        <v>16</v>
      </c>
      <c r="C53" s="22">
        <v>34</v>
      </c>
      <c r="D53" s="23">
        <v>4204</v>
      </c>
      <c r="E53" s="23">
        <v>138</v>
      </c>
      <c r="F53" s="23">
        <v>286</v>
      </c>
      <c r="G53" s="23">
        <f>D53-(E53+F53)</f>
        <v>3780</v>
      </c>
    </row>
    <row r="54" spans="1:7" ht="15.75">
      <c r="A54" s="20"/>
      <c r="B54" s="21" t="s">
        <v>51</v>
      </c>
      <c r="C54" s="22">
        <v>17</v>
      </c>
      <c r="D54" s="23">
        <v>1268</v>
      </c>
      <c r="E54" s="23">
        <v>17</v>
      </c>
      <c r="F54" s="23">
        <v>52</v>
      </c>
      <c r="G54" s="23">
        <f>D54-(E54+F54)</f>
        <v>1199</v>
      </c>
    </row>
    <row r="55" spans="1:7" ht="15.75">
      <c r="A55" s="20"/>
      <c r="B55" s="21" t="s">
        <v>57</v>
      </c>
      <c r="C55" s="22"/>
      <c r="D55" s="23">
        <v>200</v>
      </c>
      <c r="E55" s="23"/>
      <c r="F55" s="23"/>
      <c r="G55" s="23">
        <f>D55-(E55+F55)</f>
        <v>200</v>
      </c>
    </row>
    <row r="56" spans="1:10" s="19" customFormat="1" ht="15.75">
      <c r="A56" s="14">
        <v>11</v>
      </c>
      <c r="B56" s="15" t="s">
        <v>58</v>
      </c>
      <c r="C56" s="16">
        <f>SUM(C57:C58)</f>
        <v>44</v>
      </c>
      <c r="D56" s="13">
        <f>SUM(D57:D58)</f>
        <v>19007</v>
      </c>
      <c r="E56" s="13">
        <f>SUM(E57:E58)</f>
        <v>30</v>
      </c>
      <c r="F56" s="13">
        <f>SUM(F57:F58)</f>
        <v>357</v>
      </c>
      <c r="G56" s="13">
        <f>SUM(G57:G58)</f>
        <v>18620</v>
      </c>
      <c r="H56" s="9"/>
      <c r="I56" s="9"/>
      <c r="J56" s="9"/>
    </row>
    <row r="57" spans="1:9" ht="14.25" customHeight="1">
      <c r="A57" s="20"/>
      <c r="B57" s="21" t="s">
        <v>16</v>
      </c>
      <c r="C57" s="22">
        <v>30</v>
      </c>
      <c r="D57" s="23">
        <v>3393</v>
      </c>
      <c r="E57" s="23">
        <v>30</v>
      </c>
      <c r="F57" s="23">
        <v>12</v>
      </c>
      <c r="G57" s="23">
        <f>D57-(E57+F57)</f>
        <v>3351</v>
      </c>
      <c r="H57" s="24"/>
      <c r="I57" s="27"/>
    </row>
    <row r="58" spans="1:9" ht="15.75">
      <c r="A58" s="20"/>
      <c r="B58" s="21" t="s">
        <v>59</v>
      </c>
      <c r="C58" s="22">
        <v>14</v>
      </c>
      <c r="D58" s="23">
        <v>15614</v>
      </c>
      <c r="E58" s="23"/>
      <c r="F58" s="23">
        <v>345</v>
      </c>
      <c r="G58" s="23">
        <f>D58-(E58+F58)</f>
        <v>15269</v>
      </c>
      <c r="I58" s="27"/>
    </row>
    <row r="59" spans="1:10" s="19" customFormat="1" ht="15.75">
      <c r="A59" s="14">
        <v>12</v>
      </c>
      <c r="B59" s="15" t="s">
        <v>60</v>
      </c>
      <c r="C59" s="16">
        <f>SUM(C60:C64)</f>
        <v>105</v>
      </c>
      <c r="D59" s="13">
        <f>SUM(D60:D64)</f>
        <v>19351</v>
      </c>
      <c r="E59" s="13">
        <f>SUM(E60:E64)</f>
        <v>851</v>
      </c>
      <c r="F59" s="13">
        <f>SUM(F60:F64)</f>
        <v>1458</v>
      </c>
      <c r="G59" s="13">
        <f>SUM(G60:G64)</f>
        <v>17042</v>
      </c>
      <c r="H59" s="9"/>
      <c r="I59" s="28"/>
      <c r="J59" s="28"/>
    </row>
    <row r="60" spans="1:7" ht="15.75">
      <c r="A60" s="20"/>
      <c r="B60" s="21" t="s">
        <v>16</v>
      </c>
      <c r="C60" s="22">
        <v>51</v>
      </c>
      <c r="D60" s="23">
        <v>5853</v>
      </c>
      <c r="E60" s="23">
        <v>119</v>
      </c>
      <c r="F60" s="23">
        <v>278</v>
      </c>
      <c r="G60" s="23">
        <f>D60-(E60+F60)</f>
        <v>5456</v>
      </c>
    </row>
    <row r="61" spans="1:7" ht="15.75">
      <c r="A61" s="20"/>
      <c r="B61" s="21" t="s">
        <v>61</v>
      </c>
      <c r="C61" s="22">
        <v>42</v>
      </c>
      <c r="D61" s="23">
        <v>7503</v>
      </c>
      <c r="E61" s="23">
        <v>298</v>
      </c>
      <c r="F61" s="23">
        <v>1101</v>
      </c>
      <c r="G61" s="23">
        <f>D61-(E61+F61)</f>
        <v>6104</v>
      </c>
    </row>
    <row r="62" spans="1:7" ht="15.75">
      <c r="A62" s="20"/>
      <c r="B62" s="21" t="s">
        <v>62</v>
      </c>
      <c r="C62" s="22">
        <v>12</v>
      </c>
      <c r="D62" s="23">
        <v>4949</v>
      </c>
      <c r="E62" s="23">
        <v>364</v>
      </c>
      <c r="F62" s="23">
        <v>79</v>
      </c>
      <c r="G62" s="23">
        <f>D62-(E62+F62)</f>
        <v>4506</v>
      </c>
    </row>
    <row r="63" spans="1:7" ht="15.75">
      <c r="A63" s="20"/>
      <c r="B63" s="21" t="s">
        <v>54</v>
      </c>
      <c r="C63" s="22"/>
      <c r="D63" s="23">
        <v>846</v>
      </c>
      <c r="E63" s="23">
        <v>70</v>
      </c>
      <c r="F63" s="23"/>
      <c r="G63" s="23">
        <f>D63-(E63+F63)</f>
        <v>776</v>
      </c>
    </row>
    <row r="64" spans="1:11" ht="15.75">
      <c r="A64" s="20"/>
      <c r="B64" s="21" t="s">
        <v>57</v>
      </c>
      <c r="C64" s="22"/>
      <c r="D64" s="23">
        <v>200</v>
      </c>
      <c r="E64" s="23"/>
      <c r="F64" s="23"/>
      <c r="G64" s="23">
        <f>D64-(E64+F64)</f>
        <v>200</v>
      </c>
      <c r="K64" s="2">
        <v>800</v>
      </c>
    </row>
    <row r="65" spans="1:10" s="19" customFormat="1" ht="15.75">
      <c r="A65" s="14">
        <v>13</v>
      </c>
      <c r="B65" s="15" t="s">
        <v>63</v>
      </c>
      <c r="C65" s="16">
        <f>SUM(C66:C67)</f>
        <v>54</v>
      </c>
      <c r="D65" s="13">
        <f>SUM(D66:D67)</f>
        <v>14308</v>
      </c>
      <c r="E65" s="13">
        <f>SUM(E66:E67)</f>
        <v>804</v>
      </c>
      <c r="F65" s="13">
        <f>SUM(F66:F67)</f>
        <v>0</v>
      </c>
      <c r="G65" s="13">
        <f>SUM(G66:G67)</f>
        <v>13504</v>
      </c>
      <c r="H65" s="9"/>
      <c r="I65" s="9"/>
      <c r="J65" s="9"/>
    </row>
    <row r="66" spans="1:7" ht="15.75">
      <c r="A66" s="20"/>
      <c r="B66" s="21" t="s">
        <v>16</v>
      </c>
      <c r="C66" s="22">
        <v>50</v>
      </c>
      <c r="D66" s="23">
        <v>14037</v>
      </c>
      <c r="E66" s="23">
        <v>800</v>
      </c>
      <c r="F66" s="23"/>
      <c r="G66" s="23">
        <f>D66-(E66+F66)</f>
        <v>13237</v>
      </c>
    </row>
    <row r="67" spans="1:7" ht="15.75">
      <c r="A67" s="20"/>
      <c r="B67" s="21" t="s">
        <v>54</v>
      </c>
      <c r="C67" s="22">
        <v>4</v>
      </c>
      <c r="D67" s="23">
        <v>271</v>
      </c>
      <c r="E67" s="23">
        <v>4</v>
      </c>
      <c r="F67" s="23"/>
      <c r="G67" s="23">
        <f>D67-(E67+F67)</f>
        <v>267</v>
      </c>
    </row>
    <row r="68" spans="1:10" s="19" customFormat="1" ht="15.75">
      <c r="A68" s="14">
        <v>14</v>
      </c>
      <c r="B68" s="15" t="s">
        <v>64</v>
      </c>
      <c r="C68" s="16">
        <f>SUM(C69)</f>
        <v>25</v>
      </c>
      <c r="D68" s="13">
        <f>SUM(D69)</f>
        <v>9690</v>
      </c>
      <c r="E68" s="13">
        <f>SUM(E69)</f>
        <v>574</v>
      </c>
      <c r="F68" s="13">
        <f>SUM(F69)</f>
        <v>0</v>
      </c>
      <c r="G68" s="13">
        <f>SUM(G69)</f>
        <v>9116</v>
      </c>
      <c r="H68" s="9"/>
      <c r="I68" s="9"/>
      <c r="J68" s="9"/>
    </row>
    <row r="69" spans="1:7" ht="15.75">
      <c r="A69" s="20"/>
      <c r="B69" s="21" t="s">
        <v>16</v>
      </c>
      <c r="C69" s="22">
        <v>25</v>
      </c>
      <c r="D69" s="23">
        <v>9690</v>
      </c>
      <c r="E69" s="23">
        <v>574</v>
      </c>
      <c r="F69" s="23"/>
      <c r="G69" s="23">
        <f>D69-(E69+F69)</f>
        <v>9116</v>
      </c>
    </row>
    <row r="70" spans="1:10" s="19" customFormat="1" ht="15.75">
      <c r="A70" s="14">
        <v>15</v>
      </c>
      <c r="B70" s="15" t="s">
        <v>65</v>
      </c>
      <c r="C70" s="16">
        <f>SUM(C71:C72)</f>
        <v>36</v>
      </c>
      <c r="D70" s="13">
        <f>SUM(D71:D72)</f>
        <v>5139</v>
      </c>
      <c r="E70" s="13">
        <f>SUM(E71:E72)</f>
        <v>127</v>
      </c>
      <c r="F70" s="13">
        <f>SUM(F71:F72)</f>
        <v>0</v>
      </c>
      <c r="G70" s="13">
        <f>SUM(G71:G72)</f>
        <v>5012</v>
      </c>
      <c r="H70" s="9"/>
      <c r="I70" s="9"/>
      <c r="J70" s="9"/>
    </row>
    <row r="71" spans="1:7" ht="15.75">
      <c r="A71" s="20"/>
      <c r="B71" s="21" t="s">
        <v>16</v>
      </c>
      <c r="C71" s="22">
        <v>22</v>
      </c>
      <c r="D71" s="23">
        <v>3133</v>
      </c>
      <c r="E71" s="23">
        <v>90</v>
      </c>
      <c r="F71" s="23"/>
      <c r="G71" s="23">
        <f>D71-(E71+F71)</f>
        <v>3043</v>
      </c>
    </row>
    <row r="72" spans="1:7" ht="15.75">
      <c r="A72" s="20"/>
      <c r="B72" s="21" t="s">
        <v>54</v>
      </c>
      <c r="C72" s="22">
        <v>14</v>
      </c>
      <c r="D72" s="23">
        <v>2006</v>
      </c>
      <c r="E72" s="23">
        <v>37</v>
      </c>
      <c r="F72" s="23"/>
      <c r="G72" s="23">
        <f>D72-(E72+F72)</f>
        <v>1969</v>
      </c>
    </row>
    <row r="73" spans="1:10" s="19" customFormat="1" ht="15.75">
      <c r="A73" s="14">
        <v>16</v>
      </c>
      <c r="B73" s="15" t="s">
        <v>66</v>
      </c>
      <c r="C73" s="16">
        <f>SUM(C74:C78)</f>
        <v>44</v>
      </c>
      <c r="D73" s="13">
        <f>SUM(D74:D78)</f>
        <v>9386</v>
      </c>
      <c r="E73" s="13">
        <f>SUM(E74:E78)</f>
        <v>200</v>
      </c>
      <c r="F73" s="13">
        <f>SUM(F74:F78)</f>
        <v>70</v>
      </c>
      <c r="G73" s="13">
        <f>SUM(G74:G78)</f>
        <v>9116</v>
      </c>
      <c r="H73" s="9"/>
      <c r="I73" s="9"/>
      <c r="J73" s="9"/>
    </row>
    <row r="74" spans="1:7" ht="15.75">
      <c r="A74" s="20"/>
      <c r="B74" s="21" t="s">
        <v>16</v>
      </c>
      <c r="C74" s="22">
        <v>37</v>
      </c>
      <c r="D74" s="23">
        <v>6041</v>
      </c>
      <c r="E74" s="23">
        <v>193</v>
      </c>
      <c r="F74" s="23">
        <v>70</v>
      </c>
      <c r="G74" s="23">
        <f>D74-(E74+F74)</f>
        <v>5778</v>
      </c>
    </row>
    <row r="75" spans="1:7" ht="15.75">
      <c r="A75" s="20"/>
      <c r="B75" s="21" t="s">
        <v>67</v>
      </c>
      <c r="C75" s="22">
        <v>7</v>
      </c>
      <c r="D75" s="23">
        <v>445</v>
      </c>
      <c r="E75" s="23">
        <v>7</v>
      </c>
      <c r="F75" s="23"/>
      <c r="G75" s="23">
        <f>D75-(E75+F75)</f>
        <v>438</v>
      </c>
    </row>
    <row r="76" spans="1:7" ht="15.75">
      <c r="A76" s="20"/>
      <c r="B76" s="21" t="s">
        <v>57</v>
      </c>
      <c r="C76" s="22"/>
      <c r="D76" s="23">
        <v>200</v>
      </c>
      <c r="E76" s="23"/>
      <c r="F76" s="23"/>
      <c r="G76" s="23">
        <f>D76-(E76+F76)</f>
        <v>200</v>
      </c>
    </row>
    <row r="77" spans="1:7" ht="15.75">
      <c r="A77" s="20"/>
      <c r="B77" s="21" t="s">
        <v>68</v>
      </c>
      <c r="C77" s="22"/>
      <c r="D77" s="23">
        <v>600</v>
      </c>
      <c r="E77" s="23"/>
      <c r="F77" s="23"/>
      <c r="G77" s="23">
        <f>D77-(E77+F77)</f>
        <v>600</v>
      </c>
    </row>
    <row r="78" spans="1:7" ht="15.75">
      <c r="A78" s="20"/>
      <c r="B78" s="21" t="s">
        <v>69</v>
      </c>
      <c r="C78" s="22"/>
      <c r="D78" s="23">
        <v>2100</v>
      </c>
      <c r="E78" s="23"/>
      <c r="F78" s="23"/>
      <c r="G78" s="23">
        <f>D78-(E78+F78)</f>
        <v>2100</v>
      </c>
    </row>
    <row r="79" spans="1:10" s="19" customFormat="1" ht="15.75">
      <c r="A79" s="14">
        <v>17</v>
      </c>
      <c r="B79" s="15" t="s">
        <v>70</v>
      </c>
      <c r="C79" s="16">
        <f>SUM(C80:C82)</f>
        <v>60</v>
      </c>
      <c r="D79" s="13">
        <f>SUM(D80:D82)</f>
        <v>15022</v>
      </c>
      <c r="E79" s="13">
        <f>SUM(E80:E82)</f>
        <v>262</v>
      </c>
      <c r="F79" s="13">
        <f>SUM(F80:F82)</f>
        <v>0</v>
      </c>
      <c r="G79" s="13">
        <f>SUM(G80:G82)</f>
        <v>14760</v>
      </c>
      <c r="H79" s="9"/>
      <c r="I79" s="9"/>
      <c r="J79" s="9"/>
    </row>
    <row r="80" spans="1:7" ht="15.75">
      <c r="A80" s="20"/>
      <c r="B80" s="21" t="s">
        <v>16</v>
      </c>
      <c r="C80" s="22">
        <v>55</v>
      </c>
      <c r="D80" s="23">
        <v>11503</v>
      </c>
      <c r="E80" s="23">
        <v>243</v>
      </c>
      <c r="F80" s="23"/>
      <c r="G80" s="23">
        <f>D80-(E80+F80)</f>
        <v>11260</v>
      </c>
    </row>
    <row r="81" spans="1:7" ht="15.75">
      <c r="A81" s="20"/>
      <c r="B81" s="21" t="s">
        <v>71</v>
      </c>
      <c r="C81" s="22"/>
      <c r="D81" s="23">
        <v>3000</v>
      </c>
      <c r="E81" s="23"/>
      <c r="F81" s="23"/>
      <c r="G81" s="23">
        <f>D81-(E81+F81)</f>
        <v>3000</v>
      </c>
    </row>
    <row r="82" spans="1:7" ht="15.75">
      <c r="A82" s="20"/>
      <c r="B82" s="21" t="s">
        <v>54</v>
      </c>
      <c r="C82" s="22">
        <v>5</v>
      </c>
      <c r="D82" s="23">
        <v>519</v>
      </c>
      <c r="E82" s="23">
        <v>19</v>
      </c>
      <c r="F82" s="23"/>
      <c r="G82" s="23">
        <f>D82-(E82+F82)</f>
        <v>500</v>
      </c>
    </row>
    <row r="83" spans="1:10" s="19" customFormat="1" ht="15.75">
      <c r="A83" s="14">
        <v>18</v>
      </c>
      <c r="B83" s="15" t="s">
        <v>72</v>
      </c>
      <c r="C83" s="16">
        <f>SUM(C84:C86)</f>
        <v>62</v>
      </c>
      <c r="D83" s="13">
        <f>SUM(D84:D86)</f>
        <v>8224</v>
      </c>
      <c r="E83" s="13">
        <f>SUM(E84:E86)</f>
        <v>174</v>
      </c>
      <c r="F83" s="13">
        <f>SUM(F84:F86)</f>
        <v>305</v>
      </c>
      <c r="G83" s="13">
        <f>SUM(G84:G86)</f>
        <v>7745</v>
      </c>
      <c r="H83" s="9"/>
      <c r="I83" s="9"/>
      <c r="J83" s="9"/>
    </row>
    <row r="84" spans="1:7" ht="15.75">
      <c r="A84" s="20"/>
      <c r="B84" s="21" t="s">
        <v>16</v>
      </c>
      <c r="C84" s="22">
        <v>33</v>
      </c>
      <c r="D84" s="23">
        <v>5500</v>
      </c>
      <c r="E84" s="23">
        <v>124</v>
      </c>
      <c r="F84" s="23">
        <v>31</v>
      </c>
      <c r="G84" s="23">
        <f>D84-(E84+F84)</f>
        <v>5345</v>
      </c>
    </row>
    <row r="85" spans="1:7" ht="15.75">
      <c r="A85" s="20"/>
      <c r="B85" s="21" t="s">
        <v>54</v>
      </c>
      <c r="C85" s="22">
        <v>29</v>
      </c>
      <c r="D85" s="23">
        <v>2550</v>
      </c>
      <c r="E85" s="23">
        <v>50</v>
      </c>
      <c r="F85" s="23">
        <v>274</v>
      </c>
      <c r="G85" s="23">
        <f>D85-(E85+F85)</f>
        <v>2226</v>
      </c>
    </row>
    <row r="86" spans="1:7" ht="15.75">
      <c r="A86" s="20"/>
      <c r="B86" s="21" t="s">
        <v>73</v>
      </c>
      <c r="C86" s="22"/>
      <c r="D86" s="23">
        <v>174</v>
      </c>
      <c r="E86" s="23"/>
      <c r="F86" s="23"/>
      <c r="G86" s="23">
        <f>D86-(E86+F86)</f>
        <v>174</v>
      </c>
    </row>
    <row r="87" spans="1:10" s="19" customFormat="1" ht="15.75">
      <c r="A87" s="14">
        <v>19</v>
      </c>
      <c r="B87" s="15" t="s">
        <v>74</v>
      </c>
      <c r="C87" s="16">
        <f>SUM(C88:C90)</f>
        <v>65</v>
      </c>
      <c r="D87" s="13">
        <f>SUM(D88:D90)</f>
        <v>8646</v>
      </c>
      <c r="E87" s="13">
        <f>SUM(E88:E90)</f>
        <v>222</v>
      </c>
      <c r="F87" s="13">
        <f>SUM(F88:F90)</f>
        <v>0</v>
      </c>
      <c r="G87" s="13">
        <f>SUM(G88:G90)</f>
        <v>8424</v>
      </c>
      <c r="H87" s="9"/>
      <c r="I87" s="9"/>
      <c r="J87" s="9"/>
    </row>
    <row r="88" spans="1:7" ht="15.75">
      <c r="A88" s="20"/>
      <c r="B88" s="21" t="s">
        <v>16</v>
      </c>
      <c r="C88" s="22">
        <v>50</v>
      </c>
      <c r="D88" s="23">
        <v>7477</v>
      </c>
      <c r="E88" s="23">
        <v>207</v>
      </c>
      <c r="F88" s="23"/>
      <c r="G88" s="23">
        <f>D88-(E88+F88)</f>
        <v>7270</v>
      </c>
    </row>
    <row r="89" spans="1:7" ht="15.75">
      <c r="A89" s="20"/>
      <c r="B89" s="21" t="s">
        <v>54</v>
      </c>
      <c r="C89" s="22">
        <v>15</v>
      </c>
      <c r="D89" s="23">
        <v>969</v>
      </c>
      <c r="E89" s="23">
        <v>15</v>
      </c>
      <c r="F89" s="23"/>
      <c r="G89" s="23">
        <f>D89-(E89+F89)</f>
        <v>954</v>
      </c>
    </row>
    <row r="90" spans="1:7" ht="15.75">
      <c r="A90" s="20"/>
      <c r="B90" s="21" t="s">
        <v>57</v>
      </c>
      <c r="C90" s="22"/>
      <c r="D90" s="23">
        <v>200</v>
      </c>
      <c r="E90" s="23"/>
      <c r="F90" s="23"/>
      <c r="G90" s="23">
        <f>D90-(E90+F90)</f>
        <v>200</v>
      </c>
    </row>
    <row r="91" spans="1:10" s="19" customFormat="1" ht="15.75">
      <c r="A91" s="14">
        <v>20</v>
      </c>
      <c r="B91" s="15" t="s">
        <v>75</v>
      </c>
      <c r="C91" s="16">
        <f>SUM(C92)</f>
        <v>29</v>
      </c>
      <c r="D91" s="13">
        <f>SUM(D92)</f>
        <v>5014</v>
      </c>
      <c r="E91" s="13">
        <f>SUM(E92)</f>
        <v>156</v>
      </c>
      <c r="F91" s="13">
        <f>SUM(F92)</f>
        <v>0</v>
      </c>
      <c r="G91" s="13">
        <f>SUM(G92)</f>
        <v>4858</v>
      </c>
      <c r="H91" s="9"/>
      <c r="I91" s="9"/>
      <c r="J91" s="9"/>
    </row>
    <row r="92" spans="1:7" ht="15.75">
      <c r="A92" s="20"/>
      <c r="B92" s="21" t="s">
        <v>16</v>
      </c>
      <c r="C92" s="22">
        <v>29</v>
      </c>
      <c r="D92" s="23">
        <v>5014</v>
      </c>
      <c r="E92" s="23">
        <v>156</v>
      </c>
      <c r="F92" s="23"/>
      <c r="G92" s="23">
        <f>D92-(E92+F92)</f>
        <v>4858</v>
      </c>
    </row>
    <row r="93" spans="1:10" s="19" customFormat="1" ht="15.75">
      <c r="A93" s="14">
        <v>21</v>
      </c>
      <c r="B93" s="15" t="s">
        <v>76</v>
      </c>
      <c r="C93" s="16">
        <f>SUM(C94:C101)</f>
        <v>239</v>
      </c>
      <c r="D93" s="13">
        <f>SUM(D94:D101)</f>
        <v>73853</v>
      </c>
      <c r="E93" s="13">
        <f>SUM(E94:E101)</f>
        <v>1361</v>
      </c>
      <c r="F93" s="13">
        <f>SUM(F94:F101)</f>
        <v>0</v>
      </c>
      <c r="G93" s="13">
        <f>SUM(G94:G101)</f>
        <v>72492</v>
      </c>
      <c r="H93" s="9"/>
      <c r="I93" s="9"/>
      <c r="J93" s="9"/>
    </row>
    <row r="94" spans="1:7" ht="15.75">
      <c r="A94" s="20"/>
      <c r="B94" s="21" t="s">
        <v>77</v>
      </c>
      <c r="C94" s="22">
        <v>204</v>
      </c>
      <c r="D94" s="23">
        <v>51450</v>
      </c>
      <c r="E94" s="23">
        <v>1293</v>
      </c>
      <c r="F94" s="23"/>
      <c r="G94" s="23">
        <f>D94-(E94+F94)</f>
        <v>50157</v>
      </c>
    </row>
    <row r="95" spans="1:7" ht="15.75">
      <c r="A95" s="20"/>
      <c r="B95" s="21" t="s">
        <v>78</v>
      </c>
      <c r="C95" s="22"/>
      <c r="D95" s="23">
        <v>11977</v>
      </c>
      <c r="E95" s="23"/>
      <c r="F95" s="23"/>
      <c r="G95" s="23">
        <f>D95-(E95+F95)</f>
        <v>11977</v>
      </c>
    </row>
    <row r="96" spans="1:8" ht="15.75" hidden="1">
      <c r="A96" s="20"/>
      <c r="B96" s="21" t="s">
        <v>79</v>
      </c>
      <c r="C96" s="22"/>
      <c r="D96" s="23"/>
      <c r="E96" s="23"/>
      <c r="F96" s="23"/>
      <c r="G96" s="23"/>
      <c r="H96" s="25"/>
    </row>
    <row r="97" spans="1:7" ht="15.75">
      <c r="A97" s="20"/>
      <c r="B97" s="21" t="s">
        <v>24</v>
      </c>
      <c r="C97" s="22"/>
      <c r="D97" s="23">
        <v>1088</v>
      </c>
      <c r="E97" s="23"/>
      <c r="F97" s="23"/>
      <c r="G97" s="23">
        <f>D97-(E97+F97)</f>
        <v>1088</v>
      </c>
    </row>
    <row r="98" spans="1:7" ht="15.75">
      <c r="A98" s="20"/>
      <c r="B98" s="21" t="s">
        <v>80</v>
      </c>
      <c r="C98" s="22">
        <v>35</v>
      </c>
      <c r="D98" s="23">
        <v>3496</v>
      </c>
      <c r="E98" s="23">
        <v>68</v>
      </c>
      <c r="F98" s="23"/>
      <c r="G98" s="23">
        <f>D98-(E98+F98)</f>
        <v>3428</v>
      </c>
    </row>
    <row r="99" spans="1:7" ht="15.75">
      <c r="A99" s="20"/>
      <c r="B99" s="21" t="s">
        <v>35</v>
      </c>
      <c r="C99" s="22"/>
      <c r="D99" s="23">
        <v>2182</v>
      </c>
      <c r="E99" s="23"/>
      <c r="F99" s="23"/>
      <c r="G99" s="23">
        <f>D99-(E99+F99)</f>
        <v>2182</v>
      </c>
    </row>
    <row r="100" spans="1:7" ht="15.75">
      <c r="A100" s="20"/>
      <c r="B100" s="21" t="s">
        <v>81</v>
      </c>
      <c r="C100" s="22"/>
      <c r="D100" s="23">
        <v>2160</v>
      </c>
      <c r="E100" s="23"/>
      <c r="F100" s="23"/>
      <c r="G100" s="23">
        <f>D100-(E100+F100)</f>
        <v>2160</v>
      </c>
    </row>
    <row r="101" spans="1:7" ht="15.75">
      <c r="A101" s="20"/>
      <c r="B101" s="21" t="s">
        <v>82</v>
      </c>
      <c r="C101" s="22"/>
      <c r="D101" s="23">
        <v>1500</v>
      </c>
      <c r="E101" s="23"/>
      <c r="F101" s="23"/>
      <c r="G101" s="23">
        <f>D101-(E101+F101)</f>
        <v>1500</v>
      </c>
    </row>
    <row r="102" spans="1:10" s="19" customFormat="1" ht="15.75">
      <c r="A102" s="14">
        <v>22</v>
      </c>
      <c r="B102" s="15" t="s">
        <v>83</v>
      </c>
      <c r="C102" s="16">
        <f>SUM(C103)</f>
        <v>53</v>
      </c>
      <c r="D102" s="13">
        <f>SUM(D103)</f>
        <v>7722</v>
      </c>
      <c r="E102" s="13">
        <f>SUM(E103)</f>
        <v>176</v>
      </c>
      <c r="F102" s="13">
        <f>SUM(F103)</f>
        <v>330</v>
      </c>
      <c r="G102" s="13">
        <f>SUM(G103)</f>
        <v>7216</v>
      </c>
      <c r="H102" s="9"/>
      <c r="I102" s="9"/>
      <c r="J102" s="9"/>
    </row>
    <row r="103" spans="1:7" ht="15.75">
      <c r="A103" s="20"/>
      <c r="B103" s="21" t="s">
        <v>35</v>
      </c>
      <c r="C103" s="22">
        <v>53</v>
      </c>
      <c r="D103" s="23">
        <v>7722</v>
      </c>
      <c r="E103" s="23">
        <v>176</v>
      </c>
      <c r="F103" s="23">
        <v>330</v>
      </c>
      <c r="G103" s="23">
        <f>D103-(E103+F103)</f>
        <v>7216</v>
      </c>
    </row>
    <row r="104" spans="1:10" s="19" customFormat="1" ht="17.25" customHeight="1">
      <c r="A104" s="14">
        <v>23</v>
      </c>
      <c r="B104" s="15" t="s">
        <v>84</v>
      </c>
      <c r="C104" s="16">
        <f>SUM(C105)</f>
        <v>23</v>
      </c>
      <c r="D104" s="13">
        <f>SUM(D105)</f>
        <v>4650</v>
      </c>
      <c r="E104" s="13">
        <f>SUM(E105)</f>
        <v>157</v>
      </c>
      <c r="F104" s="13">
        <f>SUM(F105)</f>
        <v>0</v>
      </c>
      <c r="G104" s="13">
        <f>SUM(G105)</f>
        <v>4493</v>
      </c>
      <c r="H104" s="9"/>
      <c r="I104" s="9" t="s">
        <v>256</v>
      </c>
      <c r="J104" s="9"/>
    </row>
    <row r="105" spans="1:7" ht="15.75">
      <c r="A105" s="20"/>
      <c r="B105" s="21" t="s">
        <v>85</v>
      </c>
      <c r="C105" s="22">
        <v>23</v>
      </c>
      <c r="D105" s="23">
        <v>4650</v>
      </c>
      <c r="E105" s="23">
        <v>157</v>
      </c>
      <c r="F105" s="23"/>
      <c r="G105" s="23">
        <f>D105-(E105+F105)</f>
        <v>4493</v>
      </c>
    </row>
    <row r="106" spans="1:10" s="19" customFormat="1" ht="18" customHeight="1">
      <c r="A106" s="14">
        <v>24</v>
      </c>
      <c r="B106" s="15" t="s">
        <v>86</v>
      </c>
      <c r="C106" s="16">
        <f>SUM(C107:C108)</f>
        <v>34</v>
      </c>
      <c r="D106" s="13">
        <f>SUM(D107:D108)</f>
        <v>5225</v>
      </c>
      <c r="E106" s="13">
        <f>SUM(E107:E108)</f>
        <v>122</v>
      </c>
      <c r="F106" s="13">
        <f>SUM(F107:F108)</f>
        <v>0</v>
      </c>
      <c r="G106" s="13">
        <f>SUM(G107:G108)</f>
        <v>5103</v>
      </c>
      <c r="H106" s="9"/>
      <c r="I106" s="9"/>
      <c r="J106" s="9"/>
    </row>
    <row r="107" spans="1:7" ht="15.75">
      <c r="A107" s="20"/>
      <c r="B107" s="21" t="s">
        <v>85</v>
      </c>
      <c r="C107" s="22">
        <v>27</v>
      </c>
      <c r="D107" s="23">
        <v>3688</v>
      </c>
      <c r="E107" s="23">
        <v>77</v>
      </c>
      <c r="F107" s="23"/>
      <c r="G107" s="23">
        <f>D107-(E107+F107)</f>
        <v>3611</v>
      </c>
    </row>
    <row r="108" spans="1:7" ht="15.75">
      <c r="A108" s="20"/>
      <c r="B108" s="21" t="s">
        <v>87</v>
      </c>
      <c r="C108" s="22">
        <v>7</v>
      </c>
      <c r="D108" s="23">
        <v>1537</v>
      </c>
      <c r="E108" s="23">
        <v>45</v>
      </c>
      <c r="F108" s="23"/>
      <c r="G108" s="23">
        <f>D108-(E108+F108)</f>
        <v>1492</v>
      </c>
    </row>
    <row r="109" spans="1:10" s="19" customFormat="1" ht="18" customHeight="1">
      <c r="A109" s="14">
        <v>25</v>
      </c>
      <c r="B109" s="15" t="s">
        <v>88</v>
      </c>
      <c r="C109" s="16">
        <f>SUM(C110:C111)</f>
        <v>23</v>
      </c>
      <c r="D109" s="13">
        <f>SUM(D110:D111)</f>
        <v>4053</v>
      </c>
      <c r="E109" s="13">
        <f>SUM(E110:E111)</f>
        <v>106</v>
      </c>
      <c r="F109" s="13">
        <f>SUM(F110:F111)</f>
        <v>0</v>
      </c>
      <c r="G109" s="13">
        <f>SUM(G110:G111)</f>
        <v>3947</v>
      </c>
      <c r="H109" s="9"/>
      <c r="I109" s="9"/>
      <c r="J109" s="9"/>
    </row>
    <row r="110" spans="1:7" ht="15.75">
      <c r="A110" s="20"/>
      <c r="B110" s="21" t="s">
        <v>85</v>
      </c>
      <c r="C110" s="22">
        <v>23</v>
      </c>
      <c r="D110" s="23">
        <v>4053</v>
      </c>
      <c r="E110" s="23">
        <v>106</v>
      </c>
      <c r="F110" s="23"/>
      <c r="G110" s="23">
        <f>D110-(E110+F110)</f>
        <v>3947</v>
      </c>
    </row>
    <row r="111" spans="1:7" ht="15.75" hidden="1">
      <c r="A111" s="20"/>
      <c r="B111" s="21" t="s">
        <v>35</v>
      </c>
      <c r="C111" s="22"/>
      <c r="D111" s="23"/>
      <c r="E111" s="23"/>
      <c r="F111" s="23"/>
      <c r="G111" s="23">
        <f>D111-(E111+F111)</f>
        <v>0</v>
      </c>
    </row>
    <row r="112" spans="1:10" s="19" customFormat="1" ht="15.75">
      <c r="A112" s="14">
        <v>26</v>
      </c>
      <c r="B112" s="15" t="s">
        <v>89</v>
      </c>
      <c r="C112" s="16">
        <f>SUM(C113)</f>
        <v>11</v>
      </c>
      <c r="D112" s="13">
        <f>SUM(D113)</f>
        <v>2132</v>
      </c>
      <c r="E112" s="13">
        <f>SUM(E113)</f>
        <v>44</v>
      </c>
      <c r="F112" s="13">
        <f>SUM(F113)</f>
        <v>0</v>
      </c>
      <c r="G112" s="13">
        <f>SUM(G113)</f>
        <v>2088</v>
      </c>
      <c r="H112" s="9"/>
      <c r="I112" s="9"/>
      <c r="J112" s="9"/>
    </row>
    <row r="113" spans="1:7" ht="15" customHeight="1">
      <c r="A113" s="20"/>
      <c r="B113" s="21" t="s">
        <v>85</v>
      </c>
      <c r="C113" s="22">
        <v>11</v>
      </c>
      <c r="D113" s="23">
        <v>2132</v>
      </c>
      <c r="E113" s="23">
        <v>44</v>
      </c>
      <c r="F113" s="23"/>
      <c r="G113" s="23">
        <f>D113-(E113+F113)</f>
        <v>2088</v>
      </c>
    </row>
    <row r="114" spans="1:10" s="19" customFormat="1" ht="15.75">
      <c r="A114" s="14">
        <v>27</v>
      </c>
      <c r="B114" s="15" t="s">
        <v>90</v>
      </c>
      <c r="C114" s="16">
        <f>SUM(C115)</f>
        <v>22</v>
      </c>
      <c r="D114" s="13">
        <f>SUM(D115)</f>
        <v>3772</v>
      </c>
      <c r="E114" s="13">
        <f>SUM(E115)</f>
        <v>73</v>
      </c>
      <c r="F114" s="13">
        <f>SUM(F115)</f>
        <v>0</v>
      </c>
      <c r="G114" s="13">
        <f>SUM(G115)</f>
        <v>3699</v>
      </c>
      <c r="H114" s="9"/>
      <c r="I114" s="9"/>
      <c r="J114" s="9"/>
    </row>
    <row r="115" spans="1:7" ht="15.75">
      <c r="A115" s="20"/>
      <c r="B115" s="21" t="s">
        <v>85</v>
      </c>
      <c r="C115" s="22">
        <v>22</v>
      </c>
      <c r="D115" s="23">
        <v>3772</v>
      </c>
      <c r="E115" s="23">
        <v>73</v>
      </c>
      <c r="F115" s="23"/>
      <c r="G115" s="23">
        <f>D115-(E115+F115)</f>
        <v>3699</v>
      </c>
    </row>
    <row r="116" spans="1:10" s="19" customFormat="1" ht="15.75">
      <c r="A116" s="14">
        <v>28</v>
      </c>
      <c r="B116" s="15" t="s">
        <v>91</v>
      </c>
      <c r="C116" s="16">
        <f>SUM(C117:C118)</f>
        <v>28</v>
      </c>
      <c r="D116" s="13">
        <f>SUM(D117:D119)</f>
        <v>5897</v>
      </c>
      <c r="E116" s="13">
        <f>SUM(E117:E118)</f>
        <v>61</v>
      </c>
      <c r="F116" s="13">
        <f>SUM(F117:F118)</f>
        <v>0</v>
      </c>
      <c r="G116" s="13">
        <f>SUM(G117:G119)</f>
        <v>5836</v>
      </c>
      <c r="H116" s="9"/>
      <c r="I116" s="9"/>
      <c r="J116" s="9"/>
    </row>
    <row r="117" spans="1:7" ht="15.75">
      <c r="A117" s="20"/>
      <c r="B117" s="21" t="s">
        <v>16</v>
      </c>
      <c r="C117" s="22">
        <v>26</v>
      </c>
      <c r="D117" s="23">
        <v>3350</v>
      </c>
      <c r="E117" s="23">
        <v>61</v>
      </c>
      <c r="F117" s="23"/>
      <c r="G117" s="23">
        <f aca="true" t="shared" si="2" ref="G117:G122">D117-(E117+F117)</f>
        <v>3289</v>
      </c>
    </row>
    <row r="118" spans="1:7" ht="15.75">
      <c r="A118" s="20"/>
      <c r="B118" s="21" t="s">
        <v>92</v>
      </c>
      <c r="C118" s="22">
        <v>2</v>
      </c>
      <c r="D118" s="23">
        <v>1047</v>
      </c>
      <c r="E118" s="23"/>
      <c r="F118" s="23"/>
      <c r="G118" s="23">
        <f t="shared" si="2"/>
        <v>1047</v>
      </c>
    </row>
    <row r="119" spans="1:7" ht="15.75">
      <c r="A119" s="20"/>
      <c r="B119" s="21" t="s">
        <v>93</v>
      </c>
      <c r="C119" s="22"/>
      <c r="D119" s="23">
        <v>1500</v>
      </c>
      <c r="E119" s="23"/>
      <c r="F119" s="23"/>
      <c r="G119" s="23">
        <f t="shared" si="2"/>
        <v>1500</v>
      </c>
    </row>
    <row r="120" spans="1:10" s="19" customFormat="1" ht="15.75">
      <c r="A120" s="14">
        <v>30</v>
      </c>
      <c r="B120" s="15" t="s">
        <v>94</v>
      </c>
      <c r="C120" s="16">
        <v>11</v>
      </c>
      <c r="D120" s="13">
        <v>1155</v>
      </c>
      <c r="E120" s="13">
        <v>11</v>
      </c>
      <c r="F120" s="13"/>
      <c r="G120" s="13">
        <f t="shared" si="2"/>
        <v>1144</v>
      </c>
      <c r="H120" s="9"/>
      <c r="I120" s="9"/>
      <c r="J120" s="9"/>
    </row>
    <row r="121" spans="1:10" s="19" customFormat="1" ht="15.75">
      <c r="A121" s="14">
        <v>31</v>
      </c>
      <c r="B121" s="15" t="s">
        <v>95</v>
      </c>
      <c r="C121" s="16">
        <v>11</v>
      </c>
      <c r="D121" s="13">
        <v>1286</v>
      </c>
      <c r="E121" s="13">
        <v>38</v>
      </c>
      <c r="F121" s="13"/>
      <c r="G121" s="13">
        <f t="shared" si="2"/>
        <v>1248</v>
      </c>
      <c r="H121" s="9"/>
      <c r="I121" s="9"/>
      <c r="J121" s="9"/>
    </row>
    <row r="122" spans="1:10" s="19" customFormat="1" ht="15.75">
      <c r="A122" s="14">
        <v>32</v>
      </c>
      <c r="B122" s="15" t="s">
        <v>96</v>
      </c>
      <c r="C122" s="16"/>
      <c r="D122" s="13">
        <v>16210</v>
      </c>
      <c r="E122" s="13"/>
      <c r="F122" s="13"/>
      <c r="G122" s="13">
        <f t="shared" si="2"/>
        <v>16210</v>
      </c>
      <c r="H122" s="9"/>
      <c r="I122" s="9"/>
      <c r="J122" s="9"/>
    </row>
    <row r="123" spans="1:10" s="19" customFormat="1" ht="15.75">
      <c r="A123" s="14">
        <v>33</v>
      </c>
      <c r="B123" s="15" t="s">
        <v>97</v>
      </c>
      <c r="C123" s="16">
        <f>SUM(C124:C125)</f>
        <v>0</v>
      </c>
      <c r="D123" s="13">
        <f>SUM(D124:D125)</f>
        <v>3500</v>
      </c>
      <c r="E123" s="13">
        <f>SUM(E124:E125)</f>
        <v>0</v>
      </c>
      <c r="F123" s="13">
        <f>SUM(F124:F125)</f>
        <v>0</v>
      </c>
      <c r="G123" s="13">
        <f>SUM(G124:G125)</f>
        <v>3500</v>
      </c>
      <c r="H123" s="9"/>
      <c r="I123" s="9"/>
      <c r="J123" s="9"/>
    </row>
    <row r="124" spans="1:7" ht="15.75">
      <c r="A124" s="20"/>
      <c r="B124" s="21" t="s">
        <v>98</v>
      </c>
      <c r="C124" s="22"/>
      <c r="D124" s="23">
        <v>3500</v>
      </c>
      <c r="E124" s="23"/>
      <c r="F124" s="23"/>
      <c r="G124" s="23">
        <f>D124-(E124+F124)</f>
        <v>3500</v>
      </c>
    </row>
    <row r="125" spans="1:7" ht="15.75" hidden="1">
      <c r="A125" s="20"/>
      <c r="B125" s="21" t="s">
        <v>99</v>
      </c>
      <c r="C125" s="22"/>
      <c r="D125" s="23"/>
      <c r="E125" s="23"/>
      <c r="F125" s="23"/>
      <c r="G125" s="23">
        <f>D125-(E125+F125)</f>
        <v>0</v>
      </c>
    </row>
    <row r="126" spans="1:10" s="19" customFormat="1" ht="15.75">
      <c r="A126" s="14">
        <v>34</v>
      </c>
      <c r="B126" s="15" t="s">
        <v>100</v>
      </c>
      <c r="C126" s="16">
        <f>SUM(C127,C141,C150)</f>
        <v>51</v>
      </c>
      <c r="D126" s="13">
        <f>SUM(D127,D141,D150)</f>
        <v>7865</v>
      </c>
      <c r="E126" s="13">
        <f>SUM(E127,E141,E150)</f>
        <v>112</v>
      </c>
      <c r="F126" s="13">
        <f>SUM(F127,F141,F150)</f>
        <v>0</v>
      </c>
      <c r="G126" s="13">
        <f>SUM(G127,G141,G150)</f>
        <v>7753</v>
      </c>
      <c r="H126" s="29"/>
      <c r="I126" s="9"/>
      <c r="J126" s="9"/>
    </row>
    <row r="127" spans="1:10" s="19" customFormat="1" ht="15.75">
      <c r="A127" s="14" t="s">
        <v>101</v>
      </c>
      <c r="B127" s="15" t="s">
        <v>102</v>
      </c>
      <c r="C127" s="16">
        <f>SUM(C128,C131,C133,C137,C139)</f>
        <v>51</v>
      </c>
      <c r="D127" s="13">
        <f>SUM(D128,D131,D133,D137,D139)</f>
        <v>5822</v>
      </c>
      <c r="E127" s="13">
        <f>SUM(E128,E131,E133,E137,E139)</f>
        <v>112</v>
      </c>
      <c r="F127" s="13">
        <f>SUM(F128,F131,F133,F137,F139)</f>
        <v>0</v>
      </c>
      <c r="G127" s="13">
        <f>SUM(G128,G131,G133,G137,G139)</f>
        <v>5710</v>
      </c>
      <c r="H127" s="9"/>
      <c r="I127" s="9"/>
      <c r="J127" s="9"/>
    </row>
    <row r="128" spans="1:10" s="19" customFormat="1" ht="15.75">
      <c r="A128" s="14" t="s">
        <v>103</v>
      </c>
      <c r="B128" s="15" t="s">
        <v>104</v>
      </c>
      <c r="C128" s="16">
        <f>SUM(C129:C130)</f>
        <v>3</v>
      </c>
      <c r="D128" s="13">
        <f>SUM(D129:D130)</f>
        <v>647</v>
      </c>
      <c r="E128" s="13">
        <f>SUM(E129:E130)</f>
        <v>10</v>
      </c>
      <c r="F128" s="13">
        <f>SUM(F129:F130)</f>
        <v>0</v>
      </c>
      <c r="G128" s="13">
        <f>SUM(G129:G130)</f>
        <v>637</v>
      </c>
      <c r="H128" s="9"/>
      <c r="I128" s="9"/>
      <c r="J128" s="9"/>
    </row>
    <row r="129" spans="1:7" ht="15.75">
      <c r="A129" s="20"/>
      <c r="B129" s="21" t="s">
        <v>105</v>
      </c>
      <c r="C129" s="22">
        <v>3</v>
      </c>
      <c r="D129" s="23">
        <v>547</v>
      </c>
      <c r="E129" s="23">
        <v>10</v>
      </c>
      <c r="F129" s="23"/>
      <c r="G129" s="23">
        <f>D129-(E129+F129)</f>
        <v>537</v>
      </c>
    </row>
    <row r="130" spans="1:8" ht="15.75">
      <c r="A130" s="20"/>
      <c r="B130" s="26" t="s">
        <v>106</v>
      </c>
      <c r="C130" s="22"/>
      <c r="D130" s="23">
        <v>100</v>
      </c>
      <c r="E130" s="23"/>
      <c r="F130" s="23"/>
      <c r="G130" s="23">
        <f>D130-(E130+F130)</f>
        <v>100</v>
      </c>
      <c r="H130" s="25"/>
    </row>
    <row r="131" spans="1:10" s="19" customFormat="1" ht="15.75">
      <c r="A131" s="14" t="s">
        <v>107</v>
      </c>
      <c r="B131" s="15" t="s">
        <v>108</v>
      </c>
      <c r="C131" s="16">
        <f>SUM(C132)</f>
        <v>11</v>
      </c>
      <c r="D131" s="13">
        <f>SUM(D132)</f>
        <v>1037</v>
      </c>
      <c r="E131" s="13">
        <f>SUM(E132)</f>
        <v>18</v>
      </c>
      <c r="F131" s="13">
        <f>SUM(F132)</f>
        <v>0</v>
      </c>
      <c r="G131" s="13">
        <f>SUM(G132)</f>
        <v>1019</v>
      </c>
      <c r="H131" s="9"/>
      <c r="I131" s="9"/>
      <c r="J131" s="9"/>
    </row>
    <row r="132" spans="1:7" ht="15.75">
      <c r="A132" s="20"/>
      <c r="B132" s="21" t="s">
        <v>105</v>
      </c>
      <c r="C132" s="22">
        <v>11</v>
      </c>
      <c r="D132" s="23">
        <v>1037</v>
      </c>
      <c r="E132" s="23">
        <v>18</v>
      </c>
      <c r="F132" s="23"/>
      <c r="G132" s="23">
        <f>D132-(E132+F132)</f>
        <v>1019</v>
      </c>
    </row>
    <row r="133" spans="1:10" s="19" customFormat="1" ht="15.75">
      <c r="A133" s="14" t="s">
        <v>109</v>
      </c>
      <c r="B133" s="15" t="s">
        <v>110</v>
      </c>
      <c r="C133" s="16">
        <f>SUM(C134:C135)</f>
        <v>6</v>
      </c>
      <c r="D133" s="13">
        <f>SUM(D134:D136)</f>
        <v>730</v>
      </c>
      <c r="E133" s="13">
        <f>SUM(E134:E135)</f>
        <v>8</v>
      </c>
      <c r="F133" s="13">
        <f>SUM(F134:F135)</f>
        <v>0</v>
      </c>
      <c r="G133" s="13">
        <f>SUM(G134:G136)</f>
        <v>722</v>
      </c>
      <c r="H133" s="9"/>
      <c r="I133" s="9"/>
      <c r="J133" s="9"/>
    </row>
    <row r="134" spans="1:7" ht="15.75">
      <c r="A134" s="20"/>
      <c r="B134" s="21" t="s">
        <v>105</v>
      </c>
      <c r="C134" s="22">
        <v>6</v>
      </c>
      <c r="D134" s="23">
        <v>630</v>
      </c>
      <c r="E134" s="23">
        <v>8</v>
      </c>
      <c r="F134" s="23"/>
      <c r="G134" s="23">
        <f>D134-(E134+F134)</f>
        <v>622</v>
      </c>
    </row>
    <row r="135" spans="1:7" ht="15.75">
      <c r="A135" s="20"/>
      <c r="B135" s="21" t="s">
        <v>111</v>
      </c>
      <c r="C135" s="22"/>
      <c r="D135" s="23">
        <v>100</v>
      </c>
      <c r="E135" s="23"/>
      <c r="F135" s="23"/>
      <c r="G135" s="23">
        <f>D135-(E135+F135)</f>
        <v>100</v>
      </c>
    </row>
    <row r="136" spans="1:8" ht="15.75" hidden="1">
      <c r="A136" s="20"/>
      <c r="B136" s="21" t="s">
        <v>112</v>
      </c>
      <c r="C136" s="22"/>
      <c r="D136" s="23"/>
      <c r="E136" s="23"/>
      <c r="F136" s="23"/>
      <c r="G136" s="23">
        <f>D136-(E136+F136)</f>
        <v>0</v>
      </c>
      <c r="H136" s="24"/>
    </row>
    <row r="137" spans="1:10" s="19" customFormat="1" ht="15.75">
      <c r="A137" s="14" t="s">
        <v>113</v>
      </c>
      <c r="B137" s="15" t="s">
        <v>114</v>
      </c>
      <c r="C137" s="16">
        <f>SUM(C138)</f>
        <v>15</v>
      </c>
      <c r="D137" s="13">
        <f>SUM(D138)</f>
        <v>1518</v>
      </c>
      <c r="E137" s="13">
        <f>SUM(E138)</f>
        <v>35</v>
      </c>
      <c r="F137" s="13">
        <f>SUM(F138)</f>
        <v>0</v>
      </c>
      <c r="G137" s="13">
        <f>SUM(G138)</f>
        <v>1483</v>
      </c>
      <c r="H137" s="9"/>
      <c r="I137" s="9"/>
      <c r="J137" s="9"/>
    </row>
    <row r="138" spans="1:7" ht="15.75">
      <c r="A138" s="20"/>
      <c r="B138" s="21" t="s">
        <v>105</v>
      </c>
      <c r="C138" s="22">
        <v>15</v>
      </c>
      <c r="D138" s="23">
        <v>1518</v>
      </c>
      <c r="E138" s="23">
        <v>35</v>
      </c>
      <c r="F138" s="23"/>
      <c r="G138" s="23">
        <f>D138-(E138+F138)</f>
        <v>1483</v>
      </c>
    </row>
    <row r="139" spans="1:10" s="19" customFormat="1" ht="15.75">
      <c r="A139" s="14" t="s">
        <v>115</v>
      </c>
      <c r="B139" s="15" t="s">
        <v>116</v>
      </c>
      <c r="C139" s="16">
        <f>SUM(C140)</f>
        <v>16</v>
      </c>
      <c r="D139" s="13">
        <f>SUM(D140)</f>
        <v>1890</v>
      </c>
      <c r="E139" s="13">
        <f>SUM(E140)</f>
        <v>41</v>
      </c>
      <c r="F139" s="13">
        <f>SUM(F140)</f>
        <v>0</v>
      </c>
      <c r="G139" s="13">
        <f>SUM(G140)</f>
        <v>1849</v>
      </c>
      <c r="H139" s="9"/>
      <c r="I139" s="9"/>
      <c r="J139" s="9"/>
    </row>
    <row r="140" spans="1:7" ht="15.75">
      <c r="A140" s="20"/>
      <c r="B140" s="21" t="s">
        <v>105</v>
      </c>
      <c r="C140" s="22">
        <v>16</v>
      </c>
      <c r="D140" s="23">
        <v>1890</v>
      </c>
      <c r="E140" s="23">
        <v>41</v>
      </c>
      <c r="F140" s="23"/>
      <c r="G140" s="23">
        <f>D140-(E140+F140)</f>
        <v>1849</v>
      </c>
    </row>
    <row r="141" spans="1:10" s="19" customFormat="1" ht="15.75">
      <c r="A141" s="14" t="s">
        <v>117</v>
      </c>
      <c r="B141" s="15" t="s">
        <v>118</v>
      </c>
      <c r="C141" s="16">
        <f>SUM(C142:C149)</f>
        <v>0</v>
      </c>
      <c r="D141" s="13">
        <f>SUM(D142:D149)</f>
        <v>1518</v>
      </c>
      <c r="E141" s="13">
        <f>SUM(E142:E149)</f>
        <v>0</v>
      </c>
      <c r="F141" s="13">
        <f>SUM(F142:F149)</f>
        <v>0</v>
      </c>
      <c r="G141" s="13">
        <f>SUM(G142:G149)</f>
        <v>1518</v>
      </c>
      <c r="H141" s="29"/>
      <c r="I141" s="9"/>
      <c r="J141" s="9"/>
    </row>
    <row r="142" spans="1:7" ht="15.75">
      <c r="A142" s="20" t="s">
        <v>119</v>
      </c>
      <c r="B142" s="21" t="s">
        <v>120</v>
      </c>
      <c r="C142" s="22"/>
      <c r="D142" s="23">
        <v>176</v>
      </c>
      <c r="E142" s="23"/>
      <c r="F142" s="23"/>
      <c r="G142" s="23">
        <f aca="true" t="shared" si="3" ref="G142:G149">D142-(E142+F142)</f>
        <v>176</v>
      </c>
    </row>
    <row r="143" spans="1:7" ht="15.75">
      <c r="A143" s="20" t="s">
        <v>121</v>
      </c>
      <c r="B143" s="21" t="s">
        <v>122</v>
      </c>
      <c r="C143" s="22"/>
      <c r="D143" s="23">
        <v>176</v>
      </c>
      <c r="E143" s="23"/>
      <c r="F143" s="23"/>
      <c r="G143" s="23">
        <f t="shared" si="3"/>
        <v>176</v>
      </c>
    </row>
    <row r="144" spans="1:7" ht="15.75">
      <c r="A144" s="20" t="s">
        <v>123</v>
      </c>
      <c r="B144" s="21" t="s">
        <v>124</v>
      </c>
      <c r="C144" s="22"/>
      <c r="D144" s="23">
        <v>156</v>
      </c>
      <c r="E144" s="23"/>
      <c r="F144" s="23"/>
      <c r="G144" s="23">
        <f t="shared" si="3"/>
        <v>156</v>
      </c>
    </row>
    <row r="145" spans="1:7" ht="15.75">
      <c r="A145" s="20" t="s">
        <v>125</v>
      </c>
      <c r="B145" s="21" t="s">
        <v>126</v>
      </c>
      <c r="C145" s="22"/>
      <c r="D145" s="23">
        <v>316</v>
      </c>
      <c r="E145" s="23"/>
      <c r="F145" s="23"/>
      <c r="G145" s="23">
        <f t="shared" si="3"/>
        <v>316</v>
      </c>
    </row>
    <row r="146" spans="1:7" ht="15.75">
      <c r="A146" s="20" t="s">
        <v>127</v>
      </c>
      <c r="B146" s="21" t="s">
        <v>128</v>
      </c>
      <c r="C146" s="22"/>
      <c r="D146" s="23">
        <v>156</v>
      </c>
      <c r="E146" s="23"/>
      <c r="F146" s="23"/>
      <c r="G146" s="23">
        <f t="shared" si="3"/>
        <v>156</v>
      </c>
    </row>
    <row r="147" spans="1:7" ht="15.75">
      <c r="A147" s="20" t="s">
        <v>129</v>
      </c>
      <c r="B147" s="21" t="s">
        <v>130</v>
      </c>
      <c r="C147" s="22"/>
      <c r="D147" s="23">
        <v>156</v>
      </c>
      <c r="E147" s="23"/>
      <c r="F147" s="23"/>
      <c r="G147" s="23">
        <f t="shared" si="3"/>
        <v>156</v>
      </c>
    </row>
    <row r="148" spans="1:7" ht="15.75">
      <c r="A148" s="20" t="s">
        <v>131</v>
      </c>
      <c r="B148" s="21" t="s">
        <v>132</v>
      </c>
      <c r="C148" s="22"/>
      <c r="D148" s="23">
        <v>226</v>
      </c>
      <c r="E148" s="23"/>
      <c r="F148" s="23"/>
      <c r="G148" s="23">
        <f t="shared" si="3"/>
        <v>226</v>
      </c>
    </row>
    <row r="149" spans="1:7" ht="15.75">
      <c r="A149" s="20" t="s">
        <v>133</v>
      </c>
      <c r="B149" s="21" t="s">
        <v>134</v>
      </c>
      <c r="C149" s="22"/>
      <c r="D149" s="23">
        <v>156</v>
      </c>
      <c r="E149" s="23"/>
      <c r="F149" s="23"/>
      <c r="G149" s="23">
        <f t="shared" si="3"/>
        <v>156</v>
      </c>
    </row>
    <row r="150" spans="1:10" s="19" customFormat="1" ht="15.75">
      <c r="A150" s="14" t="s">
        <v>135</v>
      </c>
      <c r="B150" s="15" t="s">
        <v>136</v>
      </c>
      <c r="C150" s="16">
        <f>SUM(C151:C162)</f>
        <v>0</v>
      </c>
      <c r="D150" s="13">
        <f>SUM(D151:D163)</f>
        <v>525</v>
      </c>
      <c r="E150" s="13">
        <f>SUM(E151:E163)</f>
        <v>0</v>
      </c>
      <c r="F150" s="13">
        <f>SUM(F151:F163)</f>
        <v>0</v>
      </c>
      <c r="G150" s="13">
        <f>SUM(G151:G163)</f>
        <v>525</v>
      </c>
      <c r="H150" s="9"/>
      <c r="I150" s="9"/>
      <c r="J150" s="9"/>
    </row>
    <row r="151" spans="1:7" ht="15.75">
      <c r="A151" s="20" t="s">
        <v>137</v>
      </c>
      <c r="B151" s="21" t="s">
        <v>138</v>
      </c>
      <c r="C151" s="22"/>
      <c r="D151" s="23">
        <v>40</v>
      </c>
      <c r="E151" s="23"/>
      <c r="F151" s="23"/>
      <c r="G151" s="23">
        <f aca="true" t="shared" si="4" ref="G151:G163">D151-(E151+F151)</f>
        <v>40</v>
      </c>
    </row>
    <row r="152" spans="1:7" ht="15.75">
      <c r="A152" s="20" t="s">
        <v>139</v>
      </c>
      <c r="B152" s="21" t="s">
        <v>140</v>
      </c>
      <c r="C152" s="22"/>
      <c r="D152" s="23">
        <v>40</v>
      </c>
      <c r="E152" s="23"/>
      <c r="F152" s="23"/>
      <c r="G152" s="23">
        <f t="shared" si="4"/>
        <v>40</v>
      </c>
    </row>
    <row r="153" spans="1:7" ht="15.75">
      <c r="A153" s="20" t="s">
        <v>141</v>
      </c>
      <c r="B153" s="21" t="s">
        <v>142</v>
      </c>
      <c r="C153" s="22"/>
      <c r="D153" s="23">
        <v>40</v>
      </c>
      <c r="E153" s="23"/>
      <c r="F153" s="23"/>
      <c r="G153" s="23">
        <f t="shared" si="4"/>
        <v>40</v>
      </c>
    </row>
    <row r="154" spans="1:7" ht="15.75">
      <c r="A154" s="20" t="s">
        <v>143</v>
      </c>
      <c r="B154" s="21" t="s">
        <v>144</v>
      </c>
      <c r="C154" s="22"/>
      <c r="D154" s="23">
        <v>40</v>
      </c>
      <c r="E154" s="23"/>
      <c r="F154" s="23"/>
      <c r="G154" s="23">
        <f t="shared" si="4"/>
        <v>40</v>
      </c>
    </row>
    <row r="155" spans="1:7" ht="15.75">
      <c r="A155" s="20" t="s">
        <v>145</v>
      </c>
      <c r="B155" s="21" t="s">
        <v>146</v>
      </c>
      <c r="C155" s="22"/>
      <c r="D155" s="23">
        <v>40</v>
      </c>
      <c r="E155" s="23"/>
      <c r="F155" s="23"/>
      <c r="G155" s="23">
        <f t="shared" si="4"/>
        <v>40</v>
      </c>
    </row>
    <row r="156" spans="1:7" ht="15.75">
      <c r="A156" s="20" t="s">
        <v>147</v>
      </c>
      <c r="B156" s="21" t="s">
        <v>148</v>
      </c>
      <c r="C156" s="22"/>
      <c r="D156" s="23">
        <v>45</v>
      </c>
      <c r="E156" s="23"/>
      <c r="F156" s="23"/>
      <c r="G156" s="23">
        <f t="shared" si="4"/>
        <v>45</v>
      </c>
    </row>
    <row r="157" spans="1:7" ht="15.75">
      <c r="A157" s="20" t="s">
        <v>149</v>
      </c>
      <c r="B157" s="21" t="s">
        <v>150</v>
      </c>
      <c r="C157" s="22"/>
      <c r="D157" s="23">
        <v>40</v>
      </c>
      <c r="E157" s="23"/>
      <c r="F157" s="23"/>
      <c r="G157" s="23">
        <f t="shared" si="4"/>
        <v>40</v>
      </c>
    </row>
    <row r="158" spans="1:7" ht="15.75">
      <c r="A158" s="20" t="s">
        <v>151</v>
      </c>
      <c r="B158" s="21" t="s">
        <v>152</v>
      </c>
      <c r="C158" s="22"/>
      <c r="D158" s="23">
        <v>40</v>
      </c>
      <c r="E158" s="23"/>
      <c r="F158" s="23"/>
      <c r="G158" s="23">
        <f t="shared" si="4"/>
        <v>40</v>
      </c>
    </row>
    <row r="159" spans="1:7" ht="15.75">
      <c r="A159" s="20" t="s">
        <v>153</v>
      </c>
      <c r="B159" s="21" t="s">
        <v>154</v>
      </c>
      <c r="C159" s="22"/>
      <c r="D159" s="23">
        <v>40</v>
      </c>
      <c r="E159" s="23"/>
      <c r="F159" s="23"/>
      <c r="G159" s="23">
        <f t="shared" si="4"/>
        <v>40</v>
      </c>
    </row>
    <row r="160" spans="1:7" ht="15.75">
      <c r="A160" s="20" t="s">
        <v>155</v>
      </c>
      <c r="B160" s="21" t="s">
        <v>156</v>
      </c>
      <c r="C160" s="22"/>
      <c r="D160" s="30">
        <v>40</v>
      </c>
      <c r="E160" s="30"/>
      <c r="F160" s="30"/>
      <c r="G160" s="30">
        <f t="shared" si="4"/>
        <v>40</v>
      </c>
    </row>
    <row r="161" spans="1:7" ht="15.75">
      <c r="A161" s="20" t="s">
        <v>157</v>
      </c>
      <c r="B161" s="21" t="s">
        <v>158</v>
      </c>
      <c r="C161" s="22"/>
      <c r="D161" s="23">
        <v>40</v>
      </c>
      <c r="E161" s="23"/>
      <c r="F161" s="23"/>
      <c r="G161" s="23">
        <f t="shared" si="4"/>
        <v>40</v>
      </c>
    </row>
    <row r="162" spans="1:7" ht="15.75">
      <c r="A162" s="20" t="s">
        <v>159</v>
      </c>
      <c r="B162" s="21" t="s">
        <v>160</v>
      </c>
      <c r="C162" s="22"/>
      <c r="D162" s="23">
        <v>40</v>
      </c>
      <c r="E162" s="23"/>
      <c r="F162" s="23"/>
      <c r="G162" s="23">
        <f t="shared" si="4"/>
        <v>40</v>
      </c>
    </row>
    <row r="163" spans="1:7" ht="15.75">
      <c r="A163" s="20" t="s">
        <v>161</v>
      </c>
      <c r="B163" s="21" t="s">
        <v>162</v>
      </c>
      <c r="C163" s="22"/>
      <c r="D163" s="23">
        <v>40</v>
      </c>
      <c r="E163" s="23"/>
      <c r="F163" s="23"/>
      <c r="G163" s="23">
        <f t="shared" si="4"/>
        <v>40</v>
      </c>
    </row>
    <row r="164" spans="1:8" ht="15.75">
      <c r="A164" s="14">
        <v>35</v>
      </c>
      <c r="B164" s="21" t="s">
        <v>163</v>
      </c>
      <c r="C164" s="22"/>
      <c r="D164" s="23">
        <v>24941</v>
      </c>
      <c r="E164" s="23"/>
      <c r="F164" s="23"/>
      <c r="G164" s="23">
        <f>D164</f>
        <v>24941</v>
      </c>
      <c r="H164" s="31"/>
    </row>
    <row r="165" spans="1:7" ht="15.75">
      <c r="A165" s="14">
        <v>36</v>
      </c>
      <c r="B165" s="21" t="s">
        <v>164</v>
      </c>
      <c r="C165" s="22"/>
      <c r="D165" s="23">
        <v>7000</v>
      </c>
      <c r="E165" s="23"/>
      <c r="F165" s="23"/>
      <c r="G165" s="23">
        <f aca="true" t="shared" si="5" ref="G165:G195">D165</f>
        <v>7000</v>
      </c>
    </row>
    <row r="166" spans="1:7" ht="15.75">
      <c r="A166" s="14">
        <v>37</v>
      </c>
      <c r="B166" s="21" t="s">
        <v>165</v>
      </c>
      <c r="C166" s="22"/>
      <c r="D166" s="23">
        <v>5000</v>
      </c>
      <c r="E166" s="23"/>
      <c r="F166" s="23"/>
      <c r="G166" s="23">
        <f>D166</f>
        <v>5000</v>
      </c>
    </row>
    <row r="167" spans="1:7" ht="15.75">
      <c r="A167" s="14">
        <v>38</v>
      </c>
      <c r="B167" s="21" t="s">
        <v>166</v>
      </c>
      <c r="C167" s="22"/>
      <c r="D167" s="23">
        <v>136910</v>
      </c>
      <c r="E167" s="23"/>
      <c r="F167" s="23"/>
      <c r="G167" s="23">
        <f>D167</f>
        <v>136910</v>
      </c>
    </row>
    <row r="168" spans="1:7" ht="84" customHeight="1">
      <c r="A168" s="14"/>
      <c r="B168" s="32" t="s">
        <v>167</v>
      </c>
      <c r="C168" s="22"/>
      <c r="D168" s="23"/>
      <c r="E168" s="23"/>
      <c r="F168" s="23"/>
      <c r="G168" s="23">
        <f t="shared" si="5"/>
        <v>0</v>
      </c>
    </row>
    <row r="169" spans="1:7" ht="15.75">
      <c r="A169" s="14">
        <v>39</v>
      </c>
      <c r="B169" s="21" t="s">
        <v>168</v>
      </c>
      <c r="C169" s="22"/>
      <c r="D169" s="23">
        <v>45000</v>
      </c>
      <c r="E169" s="23"/>
      <c r="F169" s="23"/>
      <c r="G169" s="23">
        <f>D169</f>
        <v>45000</v>
      </c>
    </row>
    <row r="170" spans="1:7" ht="15.75">
      <c r="A170" s="14">
        <v>40</v>
      </c>
      <c r="B170" s="21" t="s">
        <v>169</v>
      </c>
      <c r="C170" s="22"/>
      <c r="D170" s="23">
        <v>3000</v>
      </c>
      <c r="E170" s="23"/>
      <c r="F170" s="23"/>
      <c r="G170" s="23">
        <f t="shared" si="5"/>
        <v>3000</v>
      </c>
    </row>
    <row r="171" spans="1:7" ht="15.75">
      <c r="A171" s="14">
        <v>41</v>
      </c>
      <c r="B171" s="21" t="s">
        <v>170</v>
      </c>
      <c r="C171" s="22"/>
      <c r="D171" s="23">
        <v>5000</v>
      </c>
      <c r="E171" s="23"/>
      <c r="F171" s="23"/>
      <c r="G171" s="23">
        <f t="shared" si="5"/>
        <v>5000</v>
      </c>
    </row>
    <row r="172" spans="1:7" ht="15.75">
      <c r="A172" s="14">
        <v>42</v>
      </c>
      <c r="B172" s="21" t="s">
        <v>171</v>
      </c>
      <c r="C172" s="22"/>
      <c r="D172" s="23">
        <v>8072</v>
      </c>
      <c r="E172" s="23"/>
      <c r="F172" s="23"/>
      <c r="G172" s="23">
        <f t="shared" si="5"/>
        <v>8072</v>
      </c>
    </row>
    <row r="173" spans="1:7" ht="15.75">
      <c r="A173" s="14">
        <v>43</v>
      </c>
      <c r="B173" s="21" t="s">
        <v>172</v>
      </c>
      <c r="C173" s="22"/>
      <c r="D173" s="23">
        <v>5000</v>
      </c>
      <c r="E173" s="23"/>
      <c r="F173" s="23"/>
      <c r="G173" s="23">
        <f t="shared" si="5"/>
        <v>5000</v>
      </c>
    </row>
    <row r="174" spans="1:7" ht="15.75">
      <c r="A174" s="14">
        <v>44</v>
      </c>
      <c r="B174" s="21" t="s">
        <v>173</v>
      </c>
      <c r="C174" s="22"/>
      <c r="D174" s="23">
        <v>5000</v>
      </c>
      <c r="E174" s="23"/>
      <c r="F174" s="23"/>
      <c r="G174" s="23">
        <f t="shared" si="5"/>
        <v>5000</v>
      </c>
    </row>
    <row r="175" spans="1:7" ht="15.75">
      <c r="A175" s="14">
        <v>45</v>
      </c>
      <c r="B175" s="21" t="s">
        <v>174</v>
      </c>
      <c r="C175" s="22"/>
      <c r="D175" s="23">
        <v>3000</v>
      </c>
      <c r="E175" s="23"/>
      <c r="F175" s="23"/>
      <c r="G175" s="23">
        <f t="shared" si="5"/>
        <v>3000</v>
      </c>
    </row>
    <row r="176" spans="1:7" ht="15.75">
      <c r="A176" s="14">
        <v>46</v>
      </c>
      <c r="B176" s="21" t="s">
        <v>175</v>
      </c>
      <c r="C176" s="22"/>
      <c r="D176" s="23">
        <v>235744</v>
      </c>
      <c r="E176" s="23"/>
      <c r="F176" s="23"/>
      <c r="G176" s="23">
        <f t="shared" si="5"/>
        <v>235744</v>
      </c>
    </row>
    <row r="177" spans="1:7" ht="15.75">
      <c r="A177" s="14">
        <v>47</v>
      </c>
      <c r="B177" s="21" t="s">
        <v>176</v>
      </c>
      <c r="C177" s="22"/>
      <c r="D177" s="23">
        <v>1946</v>
      </c>
      <c r="E177" s="33"/>
      <c r="F177" s="23"/>
      <c r="G177" s="23">
        <f t="shared" si="5"/>
        <v>1946</v>
      </c>
    </row>
    <row r="178" spans="1:7" ht="15.75">
      <c r="A178" s="14">
        <v>48</v>
      </c>
      <c r="B178" s="21" t="s">
        <v>177</v>
      </c>
      <c r="C178" s="22"/>
      <c r="D178" s="23">
        <v>7000</v>
      </c>
      <c r="E178" s="23"/>
      <c r="F178" s="23">
        <f>E178-E179</f>
        <v>0</v>
      </c>
      <c r="G178" s="23">
        <f t="shared" si="5"/>
        <v>7000</v>
      </c>
    </row>
    <row r="179" spans="1:7" ht="15.75">
      <c r="A179" s="14">
        <v>49</v>
      </c>
      <c r="B179" s="21" t="s">
        <v>178</v>
      </c>
      <c r="C179" s="22"/>
      <c r="D179" s="23">
        <v>36000</v>
      </c>
      <c r="E179" s="23"/>
      <c r="F179" s="23"/>
      <c r="G179" s="23">
        <f t="shared" si="5"/>
        <v>36000</v>
      </c>
    </row>
    <row r="180" spans="1:7" ht="15.75">
      <c r="A180" s="14">
        <v>50</v>
      </c>
      <c r="B180" s="21" t="s">
        <v>179</v>
      </c>
      <c r="C180" s="22"/>
      <c r="D180" s="23">
        <v>36000</v>
      </c>
      <c r="E180" s="23"/>
      <c r="F180" s="23"/>
      <c r="G180" s="23">
        <f t="shared" si="5"/>
        <v>36000</v>
      </c>
    </row>
    <row r="181" spans="1:7" ht="15.75">
      <c r="A181" s="14">
        <v>51</v>
      </c>
      <c r="B181" s="21" t="s">
        <v>180</v>
      </c>
      <c r="C181" s="22"/>
      <c r="D181" s="23">
        <v>4500</v>
      </c>
      <c r="E181" s="23"/>
      <c r="F181" s="23"/>
      <c r="G181" s="23">
        <f t="shared" si="5"/>
        <v>4500</v>
      </c>
    </row>
    <row r="182" spans="1:7" ht="15.75">
      <c r="A182" s="14">
        <v>52</v>
      </c>
      <c r="B182" s="21" t="s">
        <v>181</v>
      </c>
      <c r="C182" s="22"/>
      <c r="D182" s="23">
        <v>4114</v>
      </c>
      <c r="E182" s="23"/>
      <c r="F182" s="23"/>
      <c r="G182" s="23">
        <f t="shared" si="5"/>
        <v>4114</v>
      </c>
    </row>
    <row r="183" spans="1:7" ht="15.75">
      <c r="A183" s="14">
        <v>53</v>
      </c>
      <c r="B183" s="21" t="s">
        <v>182</v>
      </c>
      <c r="C183" s="22"/>
      <c r="D183" s="23">
        <v>4840</v>
      </c>
      <c r="E183" s="23"/>
      <c r="F183" s="23"/>
      <c r="G183" s="23">
        <f t="shared" si="5"/>
        <v>4840</v>
      </c>
    </row>
    <row r="184" spans="1:7" ht="15.75">
      <c r="A184" s="14">
        <v>54</v>
      </c>
      <c r="B184" s="21" t="s">
        <v>183</v>
      </c>
      <c r="C184" s="22"/>
      <c r="D184" s="23">
        <v>13000</v>
      </c>
      <c r="E184" s="23"/>
      <c r="F184" s="23"/>
      <c r="G184" s="23">
        <f t="shared" si="5"/>
        <v>13000</v>
      </c>
    </row>
    <row r="185" spans="1:7" ht="15.75">
      <c r="A185" s="14">
        <v>55</v>
      </c>
      <c r="B185" s="21" t="s">
        <v>184</v>
      </c>
      <c r="C185" s="22"/>
      <c r="D185" s="23">
        <v>5230</v>
      </c>
      <c r="E185" s="23"/>
      <c r="F185" s="23"/>
      <c r="G185" s="23">
        <f t="shared" si="5"/>
        <v>5230</v>
      </c>
    </row>
    <row r="186" spans="1:7" ht="15.75">
      <c r="A186" s="14">
        <v>56</v>
      </c>
      <c r="B186" s="21" t="s">
        <v>185</v>
      </c>
      <c r="C186" s="22"/>
      <c r="D186" s="23">
        <v>15000</v>
      </c>
      <c r="E186" s="23"/>
      <c r="F186" s="23"/>
      <c r="G186" s="23">
        <f t="shared" si="5"/>
        <v>15000</v>
      </c>
    </row>
    <row r="187" spans="1:7" ht="15.75">
      <c r="A187" s="14">
        <v>57</v>
      </c>
      <c r="B187" s="21" t="s">
        <v>186</v>
      </c>
      <c r="C187" s="22"/>
      <c r="D187" s="23">
        <v>30049</v>
      </c>
      <c r="E187" s="23"/>
      <c r="F187" s="23"/>
      <c r="G187" s="23">
        <f t="shared" si="5"/>
        <v>30049</v>
      </c>
    </row>
    <row r="188" spans="1:7" ht="15.75">
      <c r="A188" s="14">
        <v>58</v>
      </c>
      <c r="B188" s="21" t="s">
        <v>187</v>
      </c>
      <c r="C188" s="22"/>
      <c r="D188" s="23">
        <v>15000</v>
      </c>
      <c r="E188" s="23"/>
      <c r="F188" s="23"/>
      <c r="G188" s="23">
        <f t="shared" si="5"/>
        <v>15000</v>
      </c>
    </row>
    <row r="189" spans="1:7" ht="15.75">
      <c r="A189" s="14">
        <v>59</v>
      </c>
      <c r="B189" s="21" t="s">
        <v>188</v>
      </c>
      <c r="C189" s="21"/>
      <c r="D189" s="23">
        <v>15000</v>
      </c>
      <c r="E189" s="23"/>
      <c r="F189" s="23"/>
      <c r="G189" s="23">
        <f t="shared" si="5"/>
        <v>15000</v>
      </c>
    </row>
    <row r="190" spans="1:7" ht="15.75">
      <c r="A190" s="14">
        <v>60</v>
      </c>
      <c r="B190" s="21" t="s">
        <v>189</v>
      </c>
      <c r="C190" s="22"/>
      <c r="D190" s="23">
        <v>4775</v>
      </c>
      <c r="E190" s="23"/>
      <c r="F190" s="23"/>
      <c r="G190" s="23">
        <f t="shared" si="5"/>
        <v>4775</v>
      </c>
    </row>
    <row r="191" spans="1:7" ht="15.75">
      <c r="A191" s="14">
        <v>61</v>
      </c>
      <c r="B191" s="21" t="s">
        <v>190</v>
      </c>
      <c r="C191" s="22"/>
      <c r="D191" s="23">
        <v>72419</v>
      </c>
      <c r="E191" s="23"/>
      <c r="F191" s="23"/>
      <c r="G191" s="23">
        <f t="shared" si="5"/>
        <v>72419</v>
      </c>
    </row>
    <row r="192" spans="1:10" s="19" customFormat="1" ht="15.75">
      <c r="A192" s="14">
        <v>62</v>
      </c>
      <c r="B192" s="21" t="s">
        <v>191</v>
      </c>
      <c r="C192" s="16"/>
      <c r="D192" s="23">
        <v>10000</v>
      </c>
      <c r="E192" s="23"/>
      <c r="F192" s="23"/>
      <c r="G192" s="23">
        <f t="shared" si="5"/>
        <v>10000</v>
      </c>
      <c r="H192" s="9"/>
      <c r="I192" s="9"/>
      <c r="J192" s="9"/>
    </row>
    <row r="193" spans="1:10" s="19" customFormat="1" ht="15.75">
      <c r="A193" s="14">
        <v>63</v>
      </c>
      <c r="B193" s="21" t="s">
        <v>192</v>
      </c>
      <c r="C193" s="16"/>
      <c r="D193" s="23">
        <f>SUM(D194:D195)</f>
        <v>86034</v>
      </c>
      <c r="E193" s="23"/>
      <c r="F193" s="23"/>
      <c r="G193" s="23">
        <f>SUM(G194:G195)</f>
        <v>86034</v>
      </c>
      <c r="H193" s="9"/>
      <c r="I193" s="9"/>
      <c r="J193" s="9"/>
    </row>
    <row r="194" spans="1:10" s="19" customFormat="1" ht="15.75">
      <c r="A194" s="14"/>
      <c r="B194" s="33" t="s">
        <v>193</v>
      </c>
      <c r="C194" s="16"/>
      <c r="D194" s="23">
        <v>84925</v>
      </c>
      <c r="E194" s="23"/>
      <c r="F194" s="23"/>
      <c r="G194" s="23">
        <f t="shared" si="5"/>
        <v>84925</v>
      </c>
      <c r="H194" s="9"/>
      <c r="I194" s="9"/>
      <c r="J194" s="9"/>
    </row>
    <row r="195" spans="1:10" s="19" customFormat="1" ht="15.75">
      <c r="A195" s="14"/>
      <c r="B195" s="21" t="s">
        <v>194</v>
      </c>
      <c r="C195" s="16"/>
      <c r="D195" s="23">
        <v>1109</v>
      </c>
      <c r="E195" s="23"/>
      <c r="F195" s="23"/>
      <c r="G195" s="23">
        <f t="shared" si="5"/>
        <v>1109</v>
      </c>
      <c r="H195" s="9"/>
      <c r="I195" s="9"/>
      <c r="J195" s="9"/>
    </row>
    <row r="196" spans="1:10" s="19" customFormat="1" ht="15.75">
      <c r="A196" s="14" t="s">
        <v>195</v>
      </c>
      <c r="B196" s="15" t="s">
        <v>196</v>
      </c>
      <c r="C196" s="16">
        <f>SUM(C197:C198)</f>
        <v>0</v>
      </c>
      <c r="D196" s="13">
        <f>SUM(D197:D198)</f>
        <v>73740</v>
      </c>
      <c r="E196" s="13">
        <f>SUM(E197:E198)</f>
        <v>0</v>
      </c>
      <c r="F196" s="13">
        <f>SUM(F197:F198)</f>
        <v>0</v>
      </c>
      <c r="G196" s="13">
        <f>SUM(G197:G198)</f>
        <v>73740</v>
      </c>
      <c r="H196" s="9"/>
      <c r="I196" s="9"/>
      <c r="J196" s="9"/>
    </row>
    <row r="197" spans="1:7" ht="15.75">
      <c r="A197" s="20"/>
      <c r="B197" s="21" t="s">
        <v>197</v>
      </c>
      <c r="C197" s="22"/>
      <c r="D197" s="23">
        <v>72740</v>
      </c>
      <c r="E197" s="23"/>
      <c r="F197" s="23"/>
      <c r="G197" s="23">
        <f>D197</f>
        <v>72740</v>
      </c>
    </row>
    <row r="198" spans="1:7" ht="15.75">
      <c r="A198" s="20"/>
      <c r="B198" s="21" t="s">
        <v>198</v>
      </c>
      <c r="C198" s="22"/>
      <c r="D198" s="23">
        <v>1000</v>
      </c>
      <c r="E198" s="23"/>
      <c r="F198" s="23"/>
      <c r="G198" s="23">
        <f>D198</f>
        <v>1000</v>
      </c>
    </row>
    <row r="199" spans="1:10" s="19" customFormat="1" ht="15.75">
      <c r="A199" s="14" t="s">
        <v>199</v>
      </c>
      <c r="B199" s="15" t="s">
        <v>200</v>
      </c>
      <c r="C199" s="16">
        <f>SUM(C200:C204)</f>
        <v>0</v>
      </c>
      <c r="D199" s="13">
        <f>SUM(D200,D201,D204,D205)</f>
        <v>450440</v>
      </c>
      <c r="E199" s="13">
        <f>SUM(E200:E205)</f>
        <v>0</v>
      </c>
      <c r="F199" s="13">
        <f>SUM(F200:F205)</f>
        <v>0</v>
      </c>
      <c r="G199" s="13">
        <f>SUM(G200,G201,G204,G205)</f>
        <v>450440</v>
      </c>
      <c r="H199" s="9"/>
      <c r="I199" s="9"/>
      <c r="J199" s="9"/>
    </row>
    <row r="200" spans="1:7" ht="31.5">
      <c r="A200" s="34" t="s">
        <v>14</v>
      </c>
      <c r="B200" s="35" t="s">
        <v>201</v>
      </c>
      <c r="C200" s="22"/>
      <c r="D200" s="36">
        <v>269640</v>
      </c>
      <c r="E200" s="23"/>
      <c r="F200" s="23"/>
      <c r="G200" s="36">
        <f aca="true" t="shared" si="6" ref="G200:G205">D200</f>
        <v>269640</v>
      </c>
    </row>
    <row r="201" spans="1:7" ht="78.75">
      <c r="A201" s="34" t="s">
        <v>19</v>
      </c>
      <c r="B201" s="35" t="s">
        <v>202</v>
      </c>
      <c r="C201" s="22"/>
      <c r="D201" s="37">
        <v>80800</v>
      </c>
      <c r="E201" s="23"/>
      <c r="F201" s="23"/>
      <c r="G201" s="37">
        <f t="shared" si="6"/>
        <v>80800</v>
      </c>
    </row>
    <row r="202" spans="1:8" ht="15.75" hidden="1">
      <c r="A202" s="38"/>
      <c r="B202" s="21" t="s">
        <v>203</v>
      </c>
      <c r="C202" s="22"/>
      <c r="D202" s="23">
        <v>16160</v>
      </c>
      <c r="E202" s="23"/>
      <c r="F202" s="23"/>
      <c r="G202" s="23">
        <f t="shared" si="6"/>
        <v>16160</v>
      </c>
      <c r="H202" s="25"/>
    </row>
    <row r="203" spans="1:7" ht="15.75" hidden="1">
      <c r="A203" s="38"/>
      <c r="B203" s="21" t="s">
        <v>204</v>
      </c>
      <c r="C203" s="22"/>
      <c r="D203" s="23">
        <v>4040</v>
      </c>
      <c r="E203" s="23"/>
      <c r="F203" s="23"/>
      <c r="G203" s="23">
        <f t="shared" si="6"/>
        <v>4040</v>
      </c>
    </row>
    <row r="204" spans="1:7" ht="15.75">
      <c r="A204" s="38" t="s">
        <v>22</v>
      </c>
      <c r="B204" s="21" t="s">
        <v>205</v>
      </c>
      <c r="C204" s="22"/>
      <c r="D204" s="23"/>
      <c r="E204" s="23"/>
      <c r="F204" s="23"/>
      <c r="G204" s="23">
        <f t="shared" si="6"/>
        <v>0</v>
      </c>
    </row>
    <row r="205" spans="1:7" ht="15.75">
      <c r="A205" s="38" t="s">
        <v>29</v>
      </c>
      <c r="B205" s="21" t="s">
        <v>206</v>
      </c>
      <c r="C205" s="22"/>
      <c r="D205" s="23">
        <v>100000</v>
      </c>
      <c r="E205" s="23"/>
      <c r="F205" s="23"/>
      <c r="G205" s="23">
        <f t="shared" si="6"/>
        <v>100000</v>
      </c>
    </row>
    <row r="206" spans="1:10" s="42" customFormat="1" ht="17.25" customHeight="1">
      <c r="A206" s="39" t="s">
        <v>207</v>
      </c>
      <c r="B206" s="40" t="s">
        <v>208</v>
      </c>
      <c r="C206" s="13">
        <f>SUM(C207:C210)</f>
        <v>0</v>
      </c>
      <c r="D206" s="13">
        <f>SUM(D207:D210)</f>
        <v>1255571</v>
      </c>
      <c r="E206" s="13">
        <f>SUM(E207:E210)</f>
        <v>0</v>
      </c>
      <c r="F206" s="13">
        <f>SUM(F207:F210)</f>
        <v>0</v>
      </c>
      <c r="G206" s="13">
        <f>SUM(G207:G210)</f>
        <v>1255571</v>
      </c>
      <c r="H206" s="41"/>
      <c r="I206" s="41"/>
      <c r="J206" s="41"/>
    </row>
    <row r="207" spans="1:7" ht="15.75">
      <c r="A207" s="38" t="s">
        <v>14</v>
      </c>
      <c r="B207" s="21" t="s">
        <v>209</v>
      </c>
      <c r="C207" s="22"/>
      <c r="D207" s="23">
        <v>576162</v>
      </c>
      <c r="E207" s="23"/>
      <c r="F207" s="23"/>
      <c r="G207" s="23">
        <f>D207</f>
        <v>576162</v>
      </c>
    </row>
    <row r="208" spans="1:7" ht="15.75">
      <c r="A208" s="38" t="s">
        <v>19</v>
      </c>
      <c r="B208" s="21" t="s">
        <v>210</v>
      </c>
      <c r="C208" s="22"/>
      <c r="D208" s="23">
        <v>453750</v>
      </c>
      <c r="E208" s="23"/>
      <c r="F208" s="23"/>
      <c r="G208" s="23">
        <f>D208</f>
        <v>453750</v>
      </c>
    </row>
    <row r="209" spans="1:7" ht="15.75">
      <c r="A209" s="38" t="s">
        <v>22</v>
      </c>
      <c r="B209" s="21" t="s">
        <v>211</v>
      </c>
      <c r="C209" s="22"/>
      <c r="D209" s="23">
        <v>23945</v>
      </c>
      <c r="E209" s="23"/>
      <c r="F209" s="23"/>
      <c r="G209" s="23">
        <f>D209</f>
        <v>23945</v>
      </c>
    </row>
    <row r="210" spans="1:7" ht="15.75">
      <c r="A210" s="38" t="s">
        <v>29</v>
      </c>
      <c r="B210" s="21" t="s">
        <v>212</v>
      </c>
      <c r="C210" s="22"/>
      <c r="D210" s="23">
        <v>201714</v>
      </c>
      <c r="E210" s="23">
        <f>SUM(E211:E225)</f>
        <v>0</v>
      </c>
      <c r="F210" s="23">
        <f>SUM(F211:F225)</f>
        <v>0</v>
      </c>
      <c r="G210" s="23">
        <f>D210</f>
        <v>201714</v>
      </c>
    </row>
    <row r="211" spans="1:7" ht="15.75" hidden="1">
      <c r="A211" s="20"/>
      <c r="B211" s="21" t="s">
        <v>210</v>
      </c>
      <c r="C211" s="22"/>
      <c r="D211" s="23"/>
      <c r="E211" s="23"/>
      <c r="F211" s="23"/>
      <c r="G211" s="23"/>
    </row>
    <row r="212" spans="1:7" ht="15.75" hidden="1">
      <c r="A212" s="20"/>
      <c r="B212" s="21" t="s">
        <v>213</v>
      </c>
      <c r="C212" s="22"/>
      <c r="D212" s="23"/>
      <c r="E212" s="23"/>
      <c r="F212" s="23"/>
      <c r="G212" s="23"/>
    </row>
    <row r="213" spans="1:7" ht="15.75" hidden="1">
      <c r="A213" s="20"/>
      <c r="B213" s="21" t="s">
        <v>214</v>
      </c>
      <c r="C213" s="22"/>
      <c r="D213" s="23"/>
      <c r="E213" s="23"/>
      <c r="F213" s="23"/>
      <c r="G213" s="23"/>
    </row>
    <row r="214" spans="1:7" ht="15.75" hidden="1">
      <c r="A214" s="20"/>
      <c r="B214" s="21" t="s">
        <v>215</v>
      </c>
      <c r="C214" s="22"/>
      <c r="D214" s="23"/>
      <c r="E214" s="23"/>
      <c r="F214" s="23"/>
      <c r="G214" s="23"/>
    </row>
    <row r="215" spans="1:7" ht="15.75" hidden="1">
      <c r="A215" s="20"/>
      <c r="B215" s="21" t="s">
        <v>216</v>
      </c>
      <c r="C215" s="22"/>
      <c r="D215" s="23"/>
      <c r="E215" s="23"/>
      <c r="F215" s="23"/>
      <c r="G215" s="23"/>
    </row>
    <row r="216" spans="1:7" ht="15.75" hidden="1">
      <c r="A216" s="20"/>
      <c r="B216" s="21" t="s">
        <v>217</v>
      </c>
      <c r="C216" s="22"/>
      <c r="D216" s="23"/>
      <c r="E216" s="23"/>
      <c r="F216" s="23"/>
      <c r="G216" s="23"/>
    </row>
    <row r="217" spans="1:7" ht="15.75" hidden="1">
      <c r="A217" s="20"/>
      <c r="B217" s="21" t="s">
        <v>218</v>
      </c>
      <c r="C217" s="22"/>
      <c r="D217" s="23"/>
      <c r="E217" s="23"/>
      <c r="F217" s="23"/>
      <c r="G217" s="23"/>
    </row>
    <row r="218" spans="1:7" ht="15.75" hidden="1">
      <c r="A218" s="20"/>
      <c r="B218" s="21" t="s">
        <v>219</v>
      </c>
      <c r="C218" s="22"/>
      <c r="D218" s="23"/>
      <c r="E218" s="23"/>
      <c r="F218" s="23"/>
      <c r="G218" s="23"/>
    </row>
    <row r="219" spans="1:7" ht="15.75" hidden="1">
      <c r="A219" s="20"/>
      <c r="B219" s="21" t="s">
        <v>220</v>
      </c>
      <c r="C219" s="22"/>
      <c r="D219" s="23"/>
      <c r="E219" s="23"/>
      <c r="F219" s="23"/>
      <c r="G219" s="23"/>
    </row>
    <row r="220" spans="1:7" ht="15.75" hidden="1">
      <c r="A220" s="20"/>
      <c r="B220" s="21" t="s">
        <v>221</v>
      </c>
      <c r="C220" s="22"/>
      <c r="D220" s="23"/>
      <c r="E220" s="23"/>
      <c r="F220" s="23"/>
      <c r="G220" s="23"/>
    </row>
    <row r="221" spans="1:7" ht="15.75" hidden="1">
      <c r="A221" s="20"/>
      <c r="B221" s="21" t="s">
        <v>222</v>
      </c>
      <c r="C221" s="22"/>
      <c r="D221" s="23"/>
      <c r="E221" s="23"/>
      <c r="F221" s="23"/>
      <c r="G221" s="23"/>
    </row>
    <row r="222" spans="1:7" ht="15.75" hidden="1">
      <c r="A222" s="20"/>
      <c r="B222" s="21" t="s">
        <v>223</v>
      </c>
      <c r="C222" s="22"/>
      <c r="D222" s="23"/>
      <c r="E222" s="23"/>
      <c r="F222" s="23"/>
      <c r="G222" s="23"/>
    </row>
    <row r="223" spans="1:7" ht="15.75" hidden="1">
      <c r="A223" s="20"/>
      <c r="B223" s="21" t="s">
        <v>224</v>
      </c>
      <c r="C223" s="22"/>
      <c r="D223" s="23"/>
      <c r="E223" s="23"/>
      <c r="F223" s="23"/>
      <c r="G223" s="23"/>
    </row>
    <row r="224" spans="1:7" ht="15.75" hidden="1">
      <c r="A224" s="20"/>
      <c r="B224" s="21" t="s">
        <v>225</v>
      </c>
      <c r="C224" s="22"/>
      <c r="D224" s="23"/>
      <c r="E224" s="23"/>
      <c r="F224" s="23"/>
      <c r="G224" s="23"/>
    </row>
    <row r="225" spans="1:7" ht="15.75" hidden="1">
      <c r="A225" s="20"/>
      <c r="B225" s="21" t="s">
        <v>226</v>
      </c>
      <c r="C225" s="22"/>
      <c r="D225" s="23"/>
      <c r="E225" s="23"/>
      <c r="F225" s="23"/>
      <c r="G225" s="23"/>
    </row>
    <row r="226" spans="1:10" s="42" customFormat="1" ht="15" customHeight="1">
      <c r="A226" s="39" t="s">
        <v>227</v>
      </c>
      <c r="B226" s="43" t="s">
        <v>228</v>
      </c>
      <c r="C226" s="44"/>
      <c r="D226" s="13">
        <f>SUM(D227:D228)</f>
        <v>340000</v>
      </c>
      <c r="E226" s="13"/>
      <c r="F226" s="13"/>
      <c r="G226" s="13">
        <f>SUM(G227:G228)</f>
        <v>340000</v>
      </c>
      <c r="H226" s="41"/>
      <c r="I226" s="41"/>
      <c r="J226" s="41"/>
    </row>
    <row r="227" spans="1:10" s="10" customFormat="1" ht="15" customHeight="1">
      <c r="A227" s="45"/>
      <c r="B227" s="46" t="s">
        <v>229</v>
      </c>
      <c r="C227" s="23"/>
      <c r="D227" s="23">
        <v>170000</v>
      </c>
      <c r="E227" s="23"/>
      <c r="F227" s="23"/>
      <c r="G227" s="23">
        <f>D227</f>
        <v>170000</v>
      </c>
      <c r="H227" s="4"/>
      <c r="I227" s="4"/>
      <c r="J227" s="4"/>
    </row>
    <row r="228" spans="1:10" s="10" customFormat="1" ht="60" customHeight="1">
      <c r="A228" s="45"/>
      <c r="B228" s="47" t="s">
        <v>230</v>
      </c>
      <c r="C228" s="23"/>
      <c r="D228" s="36">
        <v>170000</v>
      </c>
      <c r="E228" s="23"/>
      <c r="F228" s="23"/>
      <c r="G228" s="36">
        <f>D228</f>
        <v>170000</v>
      </c>
      <c r="H228" s="4"/>
      <c r="I228" s="4"/>
      <c r="J228" s="4"/>
    </row>
    <row r="229" spans="1:10" s="10" customFormat="1" ht="15" customHeight="1" hidden="1">
      <c r="A229" s="45"/>
      <c r="B229" s="46"/>
      <c r="C229" s="23"/>
      <c r="D229" s="23"/>
      <c r="E229" s="23"/>
      <c r="F229" s="23"/>
      <c r="G229" s="23">
        <f>D229</f>
        <v>0</v>
      </c>
      <c r="H229" s="4"/>
      <c r="I229" s="4"/>
      <c r="J229" s="4"/>
    </row>
    <row r="230" spans="1:10" s="10" customFormat="1" ht="15" customHeight="1" hidden="1">
      <c r="A230" s="45"/>
      <c r="B230" s="46"/>
      <c r="C230" s="23"/>
      <c r="D230" s="23"/>
      <c r="E230" s="23"/>
      <c r="F230" s="23"/>
      <c r="G230" s="23">
        <f>D230</f>
        <v>0</v>
      </c>
      <c r="H230" s="4"/>
      <c r="I230" s="4"/>
      <c r="J230" s="4"/>
    </row>
    <row r="231" spans="1:10" s="10" customFormat="1" ht="15" customHeight="1" hidden="1">
      <c r="A231" s="45"/>
      <c r="B231" s="46"/>
      <c r="C231" s="23"/>
      <c r="D231" s="23"/>
      <c r="E231" s="23"/>
      <c r="F231" s="23"/>
      <c r="G231" s="23">
        <f>D231</f>
        <v>0</v>
      </c>
      <c r="H231" s="4"/>
      <c r="I231" s="4"/>
      <c r="J231" s="4"/>
    </row>
    <row r="232" spans="1:10" s="10" customFormat="1" ht="15" customHeight="1" hidden="1">
      <c r="A232" s="45"/>
      <c r="B232" s="46"/>
      <c r="C232" s="23"/>
      <c r="D232" s="23"/>
      <c r="E232" s="23"/>
      <c r="F232" s="23"/>
      <c r="G232" s="23"/>
      <c r="H232" s="4"/>
      <c r="I232" s="4"/>
      <c r="J232" s="4"/>
    </row>
    <row r="233" spans="1:10" s="10" customFormat="1" ht="15" customHeight="1" hidden="1">
      <c r="A233" s="45"/>
      <c r="B233" s="46"/>
      <c r="C233" s="23"/>
      <c r="D233" s="23"/>
      <c r="E233" s="23"/>
      <c r="F233" s="23"/>
      <c r="G233" s="23"/>
      <c r="H233" s="4"/>
      <c r="I233" s="4"/>
      <c r="J233" s="4"/>
    </row>
    <row r="234" spans="1:10" s="42" customFormat="1" ht="14.25">
      <c r="A234" s="39" t="s">
        <v>231</v>
      </c>
      <c r="B234" s="40" t="s">
        <v>232</v>
      </c>
      <c r="C234" s="44">
        <f>SUM(C235:C239)</f>
        <v>0</v>
      </c>
      <c r="D234" s="13">
        <v>46000</v>
      </c>
      <c r="E234" s="13">
        <f>SUM(E235:E239)</f>
        <v>0</v>
      </c>
      <c r="F234" s="13">
        <f>SUM(F235:F239)</f>
        <v>0</v>
      </c>
      <c r="G234" s="13">
        <f>D234</f>
        <v>46000</v>
      </c>
      <c r="H234" s="41"/>
      <c r="I234" s="41"/>
      <c r="J234" s="41"/>
    </row>
    <row r="235" spans="1:7" ht="15.75" hidden="1">
      <c r="A235" s="20"/>
      <c r="B235" s="21" t="s">
        <v>233</v>
      </c>
      <c r="C235" s="22"/>
      <c r="D235" s="23">
        <v>7000</v>
      </c>
      <c r="E235" s="23"/>
      <c r="F235" s="23"/>
      <c r="G235" s="23">
        <v>7000</v>
      </c>
    </row>
    <row r="236" spans="1:7" ht="15.75" hidden="1">
      <c r="A236" s="20"/>
      <c r="B236" s="21" t="s">
        <v>234</v>
      </c>
      <c r="C236" s="22"/>
      <c r="D236" s="23">
        <v>27795</v>
      </c>
      <c r="E236" s="23"/>
      <c r="F236" s="23"/>
      <c r="G236" s="23">
        <v>27795</v>
      </c>
    </row>
    <row r="237" spans="1:7" ht="15.75" hidden="1">
      <c r="A237" s="20"/>
      <c r="B237" s="21" t="s">
        <v>235</v>
      </c>
      <c r="C237" s="22"/>
      <c r="D237" s="23">
        <v>15000</v>
      </c>
      <c r="E237" s="23"/>
      <c r="F237" s="23"/>
      <c r="G237" s="23">
        <v>15000</v>
      </c>
    </row>
    <row r="238" spans="1:7" ht="15.75" hidden="1">
      <c r="A238" s="20"/>
      <c r="B238" s="21" t="s">
        <v>236</v>
      </c>
      <c r="C238" s="22"/>
      <c r="D238" s="23">
        <v>5000</v>
      </c>
      <c r="E238" s="23"/>
      <c r="F238" s="23"/>
      <c r="G238" s="23">
        <v>5000</v>
      </c>
    </row>
    <row r="239" spans="1:7" ht="15.75" hidden="1">
      <c r="A239" s="20"/>
      <c r="B239" s="21" t="s">
        <v>237</v>
      </c>
      <c r="C239" s="22"/>
      <c r="D239" s="23">
        <v>10000</v>
      </c>
      <c r="E239" s="23"/>
      <c r="F239" s="23"/>
      <c r="G239" s="23">
        <v>10000</v>
      </c>
    </row>
    <row r="240" spans="1:8" ht="15.75">
      <c r="A240" s="43" t="s">
        <v>238</v>
      </c>
      <c r="B240" s="21"/>
      <c r="C240" s="22">
        <f>SUM(C241:C246)</f>
        <v>0</v>
      </c>
      <c r="D240" s="13">
        <f>SUM(D241:D246)</f>
        <v>1693291</v>
      </c>
      <c r="E240" s="13">
        <f>SUM(E241:E246)</f>
        <v>0</v>
      </c>
      <c r="F240" s="13">
        <f>SUM(F241:F246)</f>
        <v>0</v>
      </c>
      <c r="G240" s="13">
        <f>SUM(G241:G246)</f>
        <v>1693291</v>
      </c>
      <c r="H240" s="9"/>
    </row>
    <row r="241" spans="1:7" ht="15" customHeight="1">
      <c r="A241" s="38" t="s">
        <v>14</v>
      </c>
      <c r="B241" s="21" t="s">
        <v>239</v>
      </c>
      <c r="C241" s="22"/>
      <c r="D241" s="23">
        <v>250961</v>
      </c>
      <c r="E241" s="23"/>
      <c r="F241" s="23"/>
      <c r="G241" s="23">
        <f aca="true" t="shared" si="7" ref="G241:G246">D241</f>
        <v>250961</v>
      </c>
    </row>
    <row r="242" spans="1:7" ht="15" customHeight="1">
      <c r="A242" s="38" t="s">
        <v>19</v>
      </c>
      <c r="B242" s="21" t="s">
        <v>240</v>
      </c>
      <c r="C242" s="22"/>
      <c r="D242" s="23">
        <v>246938</v>
      </c>
      <c r="E242" s="23"/>
      <c r="F242" s="23"/>
      <c r="G242" s="23">
        <f t="shared" si="7"/>
        <v>246938</v>
      </c>
    </row>
    <row r="243" spans="1:7" ht="15" customHeight="1">
      <c r="A243" s="38" t="s">
        <v>22</v>
      </c>
      <c r="B243" s="21" t="s">
        <v>241</v>
      </c>
      <c r="C243" s="22"/>
      <c r="D243" s="23">
        <v>225957</v>
      </c>
      <c r="E243" s="23"/>
      <c r="F243" s="23"/>
      <c r="G243" s="23">
        <f t="shared" si="7"/>
        <v>225957</v>
      </c>
    </row>
    <row r="244" spans="1:7" ht="15" customHeight="1">
      <c r="A244" s="38" t="s">
        <v>29</v>
      </c>
      <c r="B244" s="21" t="s">
        <v>242</v>
      </c>
      <c r="C244" s="22"/>
      <c r="D244" s="23">
        <v>298087</v>
      </c>
      <c r="E244" s="23"/>
      <c r="F244" s="23"/>
      <c r="G244" s="23">
        <f t="shared" si="7"/>
        <v>298087</v>
      </c>
    </row>
    <row r="245" spans="1:7" ht="15" customHeight="1">
      <c r="A245" s="38" t="s">
        <v>32</v>
      </c>
      <c r="B245" s="21" t="s">
        <v>243</v>
      </c>
      <c r="C245" s="22"/>
      <c r="D245" s="23">
        <v>352922</v>
      </c>
      <c r="E245" s="23"/>
      <c r="F245" s="23"/>
      <c r="G245" s="23">
        <f t="shared" si="7"/>
        <v>352922</v>
      </c>
    </row>
    <row r="246" spans="1:7" ht="15" customHeight="1">
      <c r="A246" s="48" t="s">
        <v>37</v>
      </c>
      <c r="B246" s="49" t="s">
        <v>244</v>
      </c>
      <c r="C246" s="50"/>
      <c r="D246" s="51">
        <v>318426</v>
      </c>
      <c r="E246" s="51"/>
      <c r="F246" s="51"/>
      <c r="G246" s="23">
        <f t="shared" si="7"/>
        <v>318426</v>
      </c>
    </row>
    <row r="247" spans="1:8" ht="15.75">
      <c r="A247" s="52"/>
      <c r="B247" s="53" t="s">
        <v>245</v>
      </c>
      <c r="C247" s="54">
        <f>SUM(C240,C6)</f>
        <v>6461</v>
      </c>
      <c r="D247" s="54">
        <f>SUM(D240,D6)</f>
        <v>5513626</v>
      </c>
      <c r="E247" s="54">
        <f>SUM(E240,E6)</f>
        <v>13416</v>
      </c>
      <c r="F247" s="54">
        <f>SUM(F240,F6)</f>
        <v>35894</v>
      </c>
      <c r="G247" s="54">
        <f>SUM(G240,G6)</f>
        <v>5464316</v>
      </c>
      <c r="H247" s="9"/>
    </row>
    <row r="248" spans="1:8" ht="20.25" customHeight="1">
      <c r="A248" s="55"/>
      <c r="B248" s="56"/>
      <c r="C248" s="56"/>
      <c r="D248" s="56"/>
      <c r="E248" s="56"/>
      <c r="F248" s="56"/>
      <c r="G248" s="56"/>
      <c r="H248" s="25"/>
    </row>
    <row r="249" spans="1:7" ht="15.75">
      <c r="A249" s="55"/>
      <c r="B249" s="57"/>
      <c r="C249" s="58"/>
      <c r="D249" s="56"/>
      <c r="E249" s="56"/>
      <c r="F249" s="56"/>
      <c r="G249" s="56"/>
    </row>
    <row r="250" spans="1:7" ht="15.75">
      <c r="A250" s="55"/>
      <c r="B250" s="57"/>
      <c r="C250" s="58"/>
      <c r="D250" s="56"/>
      <c r="E250" s="59"/>
      <c r="F250" s="56"/>
      <c r="G250" s="56"/>
    </row>
    <row r="251" spans="1:7" ht="15.75">
      <c r="A251" s="55"/>
      <c r="B251" s="57"/>
      <c r="C251" s="58"/>
      <c r="D251" s="56"/>
      <c r="E251" s="56"/>
      <c r="F251" s="56"/>
      <c r="G251" s="56"/>
    </row>
    <row r="252" ht="15.75" hidden="1"/>
    <row r="253" spans="2:5" ht="15.75" hidden="1">
      <c r="B253" s="60" t="s">
        <v>212</v>
      </c>
      <c r="C253" s="61">
        <f>SUM(C254:C259)</f>
        <v>185309</v>
      </c>
      <c r="D253" s="62"/>
      <c r="E253" s="63"/>
    </row>
    <row r="254" spans="2:5" ht="15.75" hidden="1">
      <c r="B254" s="21" t="s">
        <v>246</v>
      </c>
      <c r="C254" s="22">
        <v>13400</v>
      </c>
      <c r="D254" s="62"/>
      <c r="E254" s="63"/>
    </row>
    <row r="255" spans="2:5" ht="15.75" hidden="1">
      <c r="B255" s="21" t="s">
        <v>247</v>
      </c>
      <c r="C255" s="22">
        <v>800</v>
      </c>
      <c r="D255" s="62"/>
      <c r="E255" s="63"/>
    </row>
    <row r="256" spans="2:5" ht="15.75" hidden="1">
      <c r="B256" s="21" t="s">
        <v>248</v>
      </c>
      <c r="C256" s="22">
        <v>4868</v>
      </c>
      <c r="D256" s="62"/>
      <c r="E256" s="63"/>
    </row>
    <row r="257" spans="2:5" ht="15.75" hidden="1">
      <c r="B257" s="21" t="s">
        <v>249</v>
      </c>
      <c r="C257" s="22">
        <v>110000</v>
      </c>
      <c r="D257" s="62"/>
      <c r="E257" s="63"/>
    </row>
    <row r="258" spans="2:5" ht="15.75" hidden="1">
      <c r="B258" s="21" t="s">
        <v>250</v>
      </c>
      <c r="C258" s="22">
        <v>31300</v>
      </c>
      <c r="D258" s="62"/>
      <c r="E258" s="63"/>
    </row>
    <row r="259" spans="2:5" ht="15.75" hidden="1">
      <c r="B259" s="21" t="s">
        <v>251</v>
      </c>
      <c r="C259" s="22">
        <v>24941</v>
      </c>
      <c r="D259" s="62"/>
      <c r="E259" s="63"/>
    </row>
    <row r="260" ht="15.75" hidden="1">
      <c r="E260" s="63"/>
    </row>
    <row r="261" ht="15.75" hidden="1">
      <c r="E261" s="63"/>
    </row>
    <row r="262" ht="15.75">
      <c r="H262" s="1">
        <f>SUM(H263:H264)</f>
        <v>5970794.544</v>
      </c>
    </row>
    <row r="263" ht="15.75">
      <c r="H263" s="1">
        <v>2215194.5439999998</v>
      </c>
    </row>
    <row r="264" ht="15.75">
      <c r="H264" s="1">
        <v>3755600</v>
      </c>
    </row>
  </sheetData>
  <sheetProtection/>
  <mergeCells count="9">
    <mergeCell ref="A1:G1"/>
    <mergeCell ref="A4:A5"/>
    <mergeCell ref="B4:B5"/>
    <mergeCell ref="C4:C5"/>
    <mergeCell ref="D4:D5"/>
    <mergeCell ref="E4:F4"/>
    <mergeCell ref="G4:G5"/>
    <mergeCell ref="A2:G2"/>
    <mergeCell ref="F3:G3"/>
  </mergeCells>
  <printOptions/>
  <pageMargins left="0.625" right="0.3" top="0.3020833333333333" bottom="0.3541666666666667" header="0.4" footer="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phamthithanhtam</dc:creator>
  <cp:keywords/>
  <dc:description/>
  <cp:lastModifiedBy>andongnhi</cp:lastModifiedBy>
  <cp:lastPrinted>2015-12-04T04:05:12Z</cp:lastPrinted>
  <dcterms:created xsi:type="dcterms:W3CDTF">2015-12-04T00:40:52Z</dcterms:created>
  <dcterms:modified xsi:type="dcterms:W3CDTF">2015-12-04T04:40:00Z</dcterms:modified>
  <cp:category/>
  <cp:version/>
  <cp:contentType/>
  <cp:contentStatus/>
</cp:coreProperties>
</file>