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<sst xmlns="http://schemas.openxmlformats.org/spreadsheetml/2006/main" count="291" uniqueCount="240">
  <si>
    <t xml:space="preserve"> Ph­¬ng ¸n ph©n bæ dù to¸n ng©n s¸ch cÊp tØnh n¨m 2014</t>
  </si>
  <si>
    <t xml:space="preserve">           Trõ nguån ®¬n vÞ  </t>
  </si>
  <si>
    <r>
      <t>PhÇn I</t>
    </r>
    <r>
      <rPr>
        <b/>
        <sz val="12"/>
        <rFont val=".VnTime"/>
        <family val="2"/>
      </rPr>
      <t xml:space="preserve">: Tæng chi NS tØnh </t>
    </r>
  </si>
  <si>
    <t>A</t>
  </si>
  <si>
    <t xml:space="preserve"> Chi C©n ®èi ng©n s¸ch </t>
  </si>
  <si>
    <t>I</t>
  </si>
  <si>
    <t xml:space="preserve"> Chi cho c¸c së ngµnh, ®¬n vÞ</t>
  </si>
  <si>
    <t xml:space="preserve">  Ph©n bæ cho ®¬n vÞ</t>
  </si>
  <si>
    <t>01</t>
  </si>
  <si>
    <t xml:space="preserve"> Së Gi¸o dôc vµ ®µo t¹o</t>
  </si>
  <si>
    <t xml:space="preserve"> - Qu¶n lý nhµ n­íc</t>
  </si>
  <si>
    <t xml:space="preserve"> - Sù nghiÖp gi¸o dôc (1)</t>
  </si>
  <si>
    <t xml:space="preserve"> - Sù nghiÖp ®µo t¹o</t>
  </si>
  <si>
    <t>02</t>
  </si>
  <si>
    <t xml:space="preserve"> Tr­êng Cao ®¼ng s­ ph¹m</t>
  </si>
  <si>
    <t>03</t>
  </si>
  <si>
    <t xml:space="preserve"> Së Y tÕ</t>
  </si>
  <si>
    <t xml:space="preserve"> - Sù nghiÖp y tÕ (2)</t>
  </si>
  <si>
    <t xml:space="preserve"> - TT d©n sè </t>
  </si>
  <si>
    <t xml:space="preserve"> -  Y tÕ x· Ph­êng</t>
  </si>
  <si>
    <t xml:space="preserve"> - Tr­êng cao đẳng y tÕ +§µo t¹o l¹i</t>
  </si>
  <si>
    <t xml:space="preserve"> - C¸n bé d©n sè x·</t>
  </si>
  <si>
    <t>04</t>
  </si>
  <si>
    <t xml:space="preserve"> §µi ph¸t thanh truyÒn h×nh</t>
  </si>
  <si>
    <t xml:space="preserve"> - Sù nghiÖp ph¸t thanh truyÒn h×nh</t>
  </si>
  <si>
    <t>05</t>
  </si>
  <si>
    <t xml:space="preserve"> Së V¨n ho¸ th«ng tin</t>
  </si>
  <si>
    <t xml:space="preserve"> - Sù nghiÖp v¨n ho¸ th«ng tin</t>
  </si>
  <si>
    <t xml:space="preserve"> - Sù nghiÖp ThÓ dôc - ThÓ thao</t>
  </si>
  <si>
    <t xml:space="preserve"> - Ch­¬ng tr×nh môc tiªu cña tØnh (3)</t>
  </si>
  <si>
    <t>06</t>
  </si>
  <si>
    <t xml:space="preserve"> Së N«ng nghiÖp &amp; PTNT</t>
  </si>
  <si>
    <t xml:space="preserve"> - Sù nghiÖp n«ng l©m nghiÖp</t>
  </si>
  <si>
    <t xml:space="preserve"> - Sù nghiÖp thuû lîi</t>
  </si>
  <si>
    <t xml:space="preserve"> - Kinh tÕ míi</t>
  </si>
  <si>
    <t xml:space="preserve"> - Trî gi¸ gi÷ ®µn gièng gèc</t>
  </si>
  <si>
    <t xml:space="preserve"> - Sù nghiÖp khuyÕn n«ng</t>
  </si>
  <si>
    <t>07</t>
  </si>
  <si>
    <t xml:space="preserve"> Së Lao ®éng Th­¬ng binh x· héi</t>
  </si>
  <si>
    <t xml:space="preserve"> - §¶m b¶o x· héi</t>
  </si>
  <si>
    <t xml:space="preserve"> - Ch­¬ng tr×nh môc tiªu cña tØnh (§BXH )</t>
  </si>
  <si>
    <t>08</t>
  </si>
  <si>
    <t xml:space="preserve"> Së Giao th«ng</t>
  </si>
  <si>
    <t xml:space="preserve"> - Sù nghiÖp giao th«ng</t>
  </si>
  <si>
    <t xml:space="preserve"> - SN Giao th«ng ( KP thu tõ cÇu )</t>
  </si>
  <si>
    <t>09</t>
  </si>
  <si>
    <t>Së C«ng th­¬ng</t>
  </si>
  <si>
    <t xml:space="preserve"> - Sù nghiÖp Kinh tÕ kh¸c</t>
  </si>
  <si>
    <t xml:space="preserve"> Trong ®ã có  Quü KhuyÕn c«ng </t>
  </si>
  <si>
    <t xml:space="preserve"> Së X©y dùng</t>
  </si>
  <si>
    <t xml:space="preserve"> - SN kinh tÕ kh¸c</t>
  </si>
  <si>
    <t xml:space="preserve"> - SN khoa häc</t>
  </si>
  <si>
    <t xml:space="preserve"> Së Khoa häc c«ng nghÖ</t>
  </si>
  <si>
    <t xml:space="preserve"> - Sù nghiÖp Khoa häc c«ng nghÖ</t>
  </si>
  <si>
    <t xml:space="preserve"> Së Tµi nguyªn m«i tr­êng</t>
  </si>
  <si>
    <t xml:space="preserve"> - Sù nghiÖp ®Þa chÝnh</t>
  </si>
  <si>
    <t xml:space="preserve"> - Sù nghiÖp m«i tr­êng</t>
  </si>
  <si>
    <t xml:space="preserve"> - Sù nghiÖp kinh tÕ kh¸c</t>
  </si>
  <si>
    <t xml:space="preserve"> V¨n phßng  UBND tØnh</t>
  </si>
  <si>
    <t xml:space="preserve">  - Qu¶n lý nhµ n­íc </t>
  </si>
  <si>
    <t xml:space="preserve"> - Ban Phßng chèng tham nh÷ng</t>
  </si>
  <si>
    <t xml:space="preserve"> -  Sù nghiÖp </t>
  </si>
  <si>
    <t xml:space="preserve"> V¨n phßng §oµn §BQH vµ H§ND tØnh</t>
  </si>
  <si>
    <t xml:space="preserve"> Qu¶n lý nhµ n­íc </t>
  </si>
  <si>
    <t xml:space="preserve"> Së Th«ng tin truyÒn  th«ng </t>
  </si>
  <si>
    <t xml:space="preserve"> - Sù nghiÖp </t>
  </si>
  <si>
    <t xml:space="preserve"> Së kÕ ho¹ch vµ ®Çu t­</t>
  </si>
  <si>
    <t xml:space="preserve"> - Sù nghiÖp kinh tÕ </t>
  </si>
  <si>
    <t xml:space="preserve"> Së néi vô</t>
  </si>
  <si>
    <t xml:space="preserve"> - Sù nghiÖp kh¸c + SN §µo t¹o</t>
  </si>
  <si>
    <t xml:space="preserve"> Së T­ ph¸p</t>
  </si>
  <si>
    <t xml:space="preserve"> - Trang bÞ tñ s¸ch ph¸p luËt cho x·</t>
  </si>
  <si>
    <t xml:space="preserve"> - SN kinh tÕ kh¸c </t>
  </si>
  <si>
    <t xml:space="preserve"> Së Tµi chÝnh</t>
  </si>
  <si>
    <t xml:space="preserve"> Thanh tra tØnh</t>
  </si>
  <si>
    <t xml:space="preserve"> V¨n phßng TØnh uû Hµ nam</t>
  </si>
  <si>
    <t xml:space="preserve"> - Kinh phÝ ®¶ng</t>
  </si>
  <si>
    <t xml:space="preserve"> - Ch­a ph©n bæ </t>
  </si>
  <si>
    <t xml:space="preserve"> - Trî gi¸ b¸o Hµ nam</t>
  </si>
  <si>
    <t xml:space="preserve"> - Sù nghiÖp y tÕ </t>
  </si>
  <si>
    <t xml:space="preserve"> - B¸o Hµ Nam ( Sù nghiÖp truyÒn thanh)</t>
  </si>
  <si>
    <t xml:space="preserve"> - §¶m b¶o XH</t>
  </si>
  <si>
    <t xml:space="preserve"> Tr­êng ChÝnh trÞ tØnh </t>
  </si>
  <si>
    <t xml:space="preserve"> Uû ban MÆt trËn tæ quèc tØnh</t>
  </si>
  <si>
    <t xml:space="preserve"> - Kinh phÝ ®oµn thÓ</t>
  </si>
  <si>
    <t xml:space="preserve"> TØnh ®oµn TNCS Hå ChÝ Minh</t>
  </si>
  <si>
    <t xml:space="preserve"> - §µo t¹o </t>
  </si>
  <si>
    <t xml:space="preserve"> - Nhµ thiÕu nhi (§µo t¹o )</t>
  </si>
  <si>
    <t xml:space="preserve"> TØnh héi phô n÷</t>
  </si>
  <si>
    <t xml:space="preserve"> Héi cùu chiÕn binh tØnh</t>
  </si>
  <si>
    <t xml:space="preserve"> Héi n«ng d©n</t>
  </si>
  <si>
    <t xml:space="preserve"> Ban qu¶n lý c¸c khu C«ng nghiÖp</t>
  </si>
  <si>
    <t xml:space="preserve"> - Sù nghiÖp kinh tÕ ( Xóc tiÕn §T)</t>
  </si>
  <si>
    <t xml:space="preserve"> Bé chØ huy qu©n sù tØnh</t>
  </si>
  <si>
    <t xml:space="preserve"> - Ban Qu¶n lý  ph¸t triÓn khu ®« thÞ míi</t>
  </si>
  <si>
    <t xml:space="preserve"> C«ng an tØnh</t>
  </si>
  <si>
    <t xml:space="preserve"> Chi cho an ninh</t>
  </si>
  <si>
    <t xml:space="preserve"> Líp ®µo t¹o TC </t>
  </si>
  <si>
    <t xml:space="preserve"> Ban qu¶n lý khu ®« thÞ ®¹i häc</t>
  </si>
  <si>
    <t xml:space="preserve"> Hç trî c¸c  héi </t>
  </si>
  <si>
    <t>a</t>
  </si>
  <si>
    <t xml:space="preserve"> Héi giao chØ tiªu biªn chÕ </t>
  </si>
  <si>
    <t>a1</t>
  </si>
  <si>
    <t xml:space="preserve"> Héi ng­êi mï</t>
  </si>
  <si>
    <t xml:space="preserve"> - Kinh phÝ Héi</t>
  </si>
  <si>
    <t>a2</t>
  </si>
  <si>
    <t xml:space="preserve"> Héi §«ng y</t>
  </si>
  <si>
    <t>a3</t>
  </si>
  <si>
    <t xml:space="preserve"> Héi V¨n häc nghÖ thuËt</t>
  </si>
  <si>
    <t xml:space="preserve"> - Trî gi¸ t¹p chÝ s«ng Ch©u</t>
  </si>
  <si>
    <t>a4</t>
  </si>
  <si>
    <t xml:space="preserve"> Héi ch÷ thËp ®á</t>
  </si>
  <si>
    <t>a5</t>
  </si>
  <si>
    <t xml:space="preserve"> Héi ®ång Liªn minh c¸c HTX</t>
  </si>
  <si>
    <t>b</t>
  </si>
  <si>
    <t>Héi ®Æc thï kh«ng giao biªn chÕ</t>
  </si>
  <si>
    <t>b1</t>
  </si>
  <si>
    <t xml:space="preserve">  Liªn hiÖp c¸c héi khoa häc kü thuËt</t>
  </si>
  <si>
    <t>b2</t>
  </si>
  <si>
    <t xml:space="preserve">  Héi khuyÕn häc</t>
  </si>
  <si>
    <t>b3</t>
  </si>
  <si>
    <t xml:space="preserve">  Héi n¹n nh©n chÊt ®éc da cam</t>
  </si>
  <si>
    <t>b4</t>
  </si>
  <si>
    <t xml:space="preserve">  Héi  cùu TN xung phong</t>
  </si>
  <si>
    <t>b5</t>
  </si>
  <si>
    <t xml:space="preserve">  Ban Liªn  l¹c bÞ ®Þch b¾t tï ®Çy</t>
  </si>
  <si>
    <t>b6</t>
  </si>
  <si>
    <t xml:space="preserve">  Héi b¶o trî XH vµ ng­êi tµn tËt</t>
  </si>
  <si>
    <t>b7</t>
  </si>
  <si>
    <t xml:space="preserve">  Héi  nhµ b¸o</t>
  </si>
  <si>
    <t>b8</t>
  </si>
  <si>
    <t xml:space="preserve">  Ban ®¹i diÖn ng­êi cao tuæi</t>
  </si>
  <si>
    <t>c</t>
  </si>
  <si>
    <t>C¸c héi hç trî ho¹t ®éng</t>
  </si>
  <si>
    <t>C1</t>
  </si>
  <si>
    <t xml:space="preserve"> + Héi kÕ ho¹ch hãa</t>
  </si>
  <si>
    <t>C2</t>
  </si>
  <si>
    <t xml:space="preserve"> + Héi ®iÒu d­ìng</t>
  </si>
  <si>
    <t>C3</t>
  </si>
  <si>
    <t xml:space="preserve"> + Héi y d­îc häc</t>
  </si>
  <si>
    <t>C4</t>
  </si>
  <si>
    <t xml:space="preserve"> + Héi ng­êi khuyÕt tËt</t>
  </si>
  <si>
    <t>C5</t>
  </si>
  <si>
    <t xml:space="preserve"> + Héi sinh vËt  c¶nh</t>
  </si>
  <si>
    <t>C6</t>
  </si>
  <si>
    <t xml:space="preserve"> + Héi LuËt gia</t>
  </si>
  <si>
    <t>C7</t>
  </si>
  <si>
    <t xml:space="preserve"> + §oµn LuËt s­</t>
  </si>
  <si>
    <t>C8</t>
  </si>
  <si>
    <t xml:space="preserve"> + Héi phËt gi¸o</t>
  </si>
  <si>
    <t>C9</t>
  </si>
  <si>
    <t xml:space="preserve"> Héi tÊm lßng vµng </t>
  </si>
  <si>
    <t>C10</t>
  </si>
  <si>
    <t xml:space="preserve"> Héi t©m n¨ng d­ìng sinh phôc håi søc kháe</t>
  </si>
  <si>
    <t>II</t>
  </si>
  <si>
    <t xml:space="preserve">  Nguån ch­a ph©n bæ</t>
  </si>
  <si>
    <t xml:space="preserve"> Bï thñy lîi phÝ( Ba c«ng ty thñy n«ng vµ MT ®« thÞ)</t>
  </si>
  <si>
    <t xml:space="preserve"> Qui ho¹ch</t>
  </si>
  <si>
    <t xml:space="preserve"> Kinh phÝ thu ph¹t ATGT vµ ph¹t VPHC</t>
  </si>
  <si>
    <t xml:space="preserve"> §o ®¹c chØnh lý biÕn ®éng x©y dùng CSDL ®Êt ®ai</t>
  </si>
  <si>
    <t xml:space="preserve"> Hç trî n«ng th«n míi </t>
  </si>
  <si>
    <t xml:space="preserve"> Ch­¬ng tr×nh ®Ò ¸n n«ng nghiÖp </t>
  </si>
  <si>
    <t xml:space="preserve"> C¬ së h¹ tÇng n«ng th«n</t>
  </si>
  <si>
    <t xml:space="preserve"> Hç trî c©y lóa n­íc </t>
  </si>
  <si>
    <t xml:space="preserve"> Ph¸t triÓn nguån thu</t>
  </si>
  <si>
    <t>Chi theo môc tiªu NS x·</t>
  </si>
  <si>
    <t xml:space="preserve"> Dù ¸n xö lý m«i tr­êng</t>
  </si>
  <si>
    <t xml:space="preserve">  Bæ sung kinh phÝ sö lý r¸c th¶i </t>
  </si>
  <si>
    <t xml:space="preserve"> Hç trî ®µo t¹o nghÒ cho  doanh nghiÖp</t>
  </si>
  <si>
    <t xml:space="preserve"> T¨ng biªn chÕ; T¨ng c­êng c¬ së VC tr­êng häc</t>
  </si>
  <si>
    <t xml:space="preserve"> Trang thiÕt bÞ y tÕ( Së Y tÕ )</t>
  </si>
  <si>
    <t>10% tiÕt kiÖm sù nghiÖp KHCN</t>
  </si>
  <si>
    <t xml:space="preserve"> BH y tế người nghÌo vµ TEd­íi 6 tuæi( BHXH tØnh )</t>
  </si>
  <si>
    <t xml:space="preserve"> Trang thiết bị ngành PTTH( §µi PTTH tØnh )</t>
  </si>
  <si>
    <t xml:space="preserve"> Hç trî nhµ ë cho ng­êi cã c«ng</t>
  </si>
  <si>
    <t xml:space="preserve"> Söa ch÷a nhá  nhµ cöa vµ tµi s¶n   </t>
  </si>
  <si>
    <t xml:space="preserve"> Mua s¾m tµi s¶n</t>
  </si>
  <si>
    <t xml:space="preserve"> Chi kh¸c NS </t>
  </si>
  <si>
    <t xml:space="preserve">  Chi dù phßng , quÜ dù tr÷ tµi chÝnh </t>
  </si>
  <si>
    <t xml:space="preserve"> -  Dù phßng ng©n s¸ch tØnh </t>
  </si>
  <si>
    <t xml:space="preserve">  - TrÝch quÜ dù tr÷ TC §P theo KH</t>
  </si>
  <si>
    <t>IV</t>
  </si>
  <si>
    <t xml:space="preserve"> Chi ®Çu t­ ph¸t triÓn tõ nguån c©n ®èi </t>
  </si>
  <si>
    <t xml:space="preserve">  Nguån  XDCB tËp trung ®Ó ph©n bæ</t>
  </si>
  <si>
    <t xml:space="preserve">  Nguån TT ®Ó Tr¶ nî</t>
  </si>
  <si>
    <t xml:space="preserve"> Chi XDCB  tõ nguån thu sö dông ®Êt </t>
  </si>
  <si>
    <t xml:space="preserve"> TrÝch quÜ ph¸t triÓn ®Êt tõ nguån thu SD ®Êt </t>
  </si>
  <si>
    <t xml:space="preserve"> Chi QH, chØnh lý B§ ®Êt ®ai tõ thu sö dông ®Êt</t>
  </si>
  <si>
    <t xml:space="preserve">  Chi hç trî doanh nghiÖp </t>
  </si>
  <si>
    <t>B</t>
  </si>
  <si>
    <t xml:space="preserve"> Chi tõ nguån bæ sung cã môc tiªu cña NS TW</t>
  </si>
  <si>
    <t xml:space="preserve"> CT, dù ¸n theo QuyÕt ®Þnh ChÝnh phñ</t>
  </si>
  <si>
    <t xml:space="preserve"> Vèn n­íc ngoµi </t>
  </si>
  <si>
    <t>Nguån vèn CT môc tiªu quèc gia</t>
  </si>
  <si>
    <t xml:space="preserve"> - Vèn n­íc ngoµi </t>
  </si>
  <si>
    <t xml:space="preserve"> - CTMT quèc gia vÒ b×nh ®¼ng giíi </t>
  </si>
  <si>
    <t xml:space="preserve"> - CTMT quèc gia an toµn lao ®éng vµ vÖ sinh L§</t>
  </si>
  <si>
    <t xml:space="preserve"> - CT MT quèc gia BV trÎ em </t>
  </si>
  <si>
    <t xml:space="preserve"> - Ch­¬ng tr×nh hµnh ®éng phßng chèng m¹i d©m</t>
  </si>
  <si>
    <t xml:space="preserve"> - §Ò ¸n trî góp XH vµ phôc håi chøc n¨ng Ng­êi t©m thÇn</t>
  </si>
  <si>
    <t xml:space="preserve"> - §Ò ¸n ph¸t triÓn nghÒ c«ng t¸c XH</t>
  </si>
  <si>
    <t xml:space="preserve"> - Hç trî thµnh lËp míi ®µo t¹o Båi d­ìng CB HTX</t>
  </si>
  <si>
    <t xml:space="preserve"> - KP b¶o vÖ rõng vµ khoanh nu«i t¸i sinh rõng </t>
  </si>
  <si>
    <t xml:space="preserve"> - Ch­¬ng tr×nh bè trÝ d©n c­ </t>
  </si>
  <si>
    <t xml:space="preserve"> -Hç trî kinh phÝ  trang phôc  cho d©n qu©n tù vÖ </t>
  </si>
  <si>
    <t xml:space="preserve"> - HT kinh phÝ trang phôc theo ph¸p lÖnh c«ng an x· </t>
  </si>
  <si>
    <t xml:space="preserve"> - HT dù ¸n nhiÖm vô khoa häc c«ng nghÖ </t>
  </si>
  <si>
    <t xml:space="preserve"> - HT kinh phÝ gi¸o viªn mÇm non </t>
  </si>
  <si>
    <t xml:space="preserve"> - HT tiÒn ¨n tr­a mÉu gi¸o 3-5 tuæi</t>
  </si>
  <si>
    <t xml:space="preserve"> - HT chi phÝ häc tËp vµ miÔn gi¶m häc phÝ N§ 49 vµ N§74</t>
  </si>
  <si>
    <t xml:space="preserve"> -HT kinh phÝ s¸ng t¹o t¸c phÈm cña Héi VHNT vµ HNB</t>
  </si>
  <si>
    <t xml:space="preserve">  -Hç trî mét sè chÝnh  s¸ch C§ §P Ko ®ñ nguån</t>
  </si>
  <si>
    <t>C</t>
  </si>
  <si>
    <t xml:space="preserve"> Nguån t¨ng thu NS tØnh ( §P phÊn ®Êu )</t>
  </si>
  <si>
    <t>E</t>
  </si>
  <si>
    <t xml:space="preserve"> Chi ph¶n ¸nh qua NS cña NS tØnh</t>
  </si>
  <si>
    <t xml:space="preserve"> Nguồn sổ xố KT ( Trường PTTH chuyªn Hà nam )</t>
  </si>
  <si>
    <t xml:space="preserve"> Nguồn  Häc phÝ </t>
  </si>
  <si>
    <t xml:space="preserve"> Nguån ViÖn phÝ </t>
  </si>
  <si>
    <t xml:space="preserve"> HuyÖn Duy tiªn </t>
  </si>
  <si>
    <t xml:space="preserve"> HuyÖn Kim b¶ng</t>
  </si>
  <si>
    <t xml:space="preserve"> HuyÖn Thanh liªm </t>
  </si>
  <si>
    <t xml:space="preserve"> HuyÖn B×nh lôc </t>
  </si>
  <si>
    <t xml:space="preserve"> HuyÖn lý nh©n </t>
  </si>
  <si>
    <t xml:space="preserve"> Thµnh phè Phñ lý </t>
  </si>
  <si>
    <t xml:space="preserve"> Tæng céng </t>
  </si>
  <si>
    <t xml:space="preserve"> Thu</t>
  </si>
  <si>
    <t xml:space="preserve"> Chi NS huyÖn x· </t>
  </si>
  <si>
    <t xml:space="preserve"> Chªnh lÖch thu chi</t>
  </si>
  <si>
    <t>TT</t>
  </si>
  <si>
    <t>§¬n vÞ - ChØ tiªu</t>
  </si>
  <si>
    <r>
      <t xml:space="preserve"> </t>
    </r>
    <r>
      <rPr>
        <b/>
        <u val="single"/>
        <sz val="12"/>
        <rFont val=".VnTime"/>
        <family val="2"/>
      </rPr>
      <t>PhÇn hai</t>
    </r>
    <r>
      <rPr>
        <b/>
        <sz val="12"/>
        <rFont val=".VnTime"/>
        <family val="2"/>
      </rPr>
      <t xml:space="preserve"> :  Bæ sung cho ng©n s¸ch huyÖn </t>
    </r>
  </si>
  <si>
    <r>
      <t xml:space="preserve">Biªn chÕ n¨m 2014
</t>
    </r>
    <r>
      <rPr>
        <b/>
        <i/>
        <sz val="9"/>
        <rFont val=".VnTime"/>
        <family val="2"/>
      </rPr>
      <t xml:space="preserve"> (ng­êi)</t>
    </r>
  </si>
  <si>
    <r>
      <t xml:space="preserve"> Tæng sè chi NS tØnh n¨m 2014 
</t>
    </r>
    <r>
      <rPr>
        <b/>
        <i/>
        <sz val="10"/>
        <rFont val=".VnTime"/>
        <family val="2"/>
      </rPr>
      <t>(ng­êi)</t>
    </r>
  </si>
  <si>
    <r>
      <t xml:space="preserve">10% tiÕt kiÖm 
</t>
    </r>
    <r>
      <rPr>
        <i/>
        <sz val="10"/>
        <rFont val=".VnTime"/>
        <family val="2"/>
      </rPr>
      <t>(Tr. ®ång )</t>
    </r>
  </si>
  <si>
    <r>
      <t xml:space="preserve"> Tõ nguån 35 ®Õn 40% </t>
    </r>
    <r>
      <rPr>
        <i/>
        <sz val="10"/>
        <rFont val=".VnTime"/>
        <family val="2"/>
      </rPr>
      <t xml:space="preserve"> ( Tr. ®ång )</t>
    </r>
  </si>
  <si>
    <r>
      <t xml:space="preserve">Dù to¸n chi NS tØnh n¨m 2014 giao cho §V
</t>
    </r>
    <r>
      <rPr>
        <i/>
        <sz val="10"/>
        <rFont val=".VnTime"/>
        <family val="2"/>
      </rPr>
      <t xml:space="preserve"> ( Tr. ®ång )</t>
    </r>
  </si>
  <si>
    <t xml:space="preserve">  Nguån vèn SN bæ sung môc tiªu</t>
  </si>
  <si>
    <t xml:space="preserve"> - Kinh phÝ chuÈn bÞ ®éng viªn </t>
  </si>
  <si>
    <t xml:space="preserve"> (Ban hµnh kÌm theo NghÞ quyÕt sè  12/2013/NQ-H§ND ngµy 10/12/2013 cña H§ND TØnh)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</si>
</sst>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F_B_-;\-* #,##0\ _F_B_-;_-* &quot;-&quot;??\ _F_B_-;_-@_-"/>
    <numFmt numFmtId="166" formatCode="#,##0;[Red]#,##0"/>
    <numFmt numFmtId="167" formatCode="0.00_);\(0.00\)"/>
    <numFmt numFmtId="168" formatCode="0.0_);\(0.0\)"/>
    <numFmt numFmtId="169" formatCode="0_);\(0\)"/>
    <numFmt numFmtId="170" formatCode="_(* #,##0.0_);_(* \(#,##0.0\);_(* &quot;-&quot;??_);_(@_)"/>
  </numFmts>
  <fonts count="33">
    <font>
      <sz val="12"/>
      <name val="Times New Roman"/>
      <family val="0"/>
    </font>
    <font>
      <b/>
      <u val="single"/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"/>
      <family val="2"/>
    </font>
    <font>
      <b/>
      <sz val="11"/>
      <name val=".VnTimeH"/>
      <family val="2"/>
    </font>
    <font>
      <b/>
      <sz val="12"/>
      <color indexed="8"/>
      <name val=".VnTime"/>
      <family val="2"/>
    </font>
    <font>
      <b/>
      <sz val="11"/>
      <color indexed="10"/>
      <name val=".VnTime"/>
      <family val="2"/>
    </font>
    <font>
      <b/>
      <sz val="10"/>
      <color indexed="8"/>
      <name val=".VnTime"/>
      <family val="2"/>
    </font>
    <font>
      <sz val="12"/>
      <color indexed="8"/>
      <name val=".VnTime"/>
      <family val="0"/>
    </font>
    <font>
      <i/>
      <sz val="12"/>
      <color indexed="8"/>
      <name val=".VnTime"/>
      <family val="2"/>
    </font>
    <font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0"/>
      <name val=".VnTime"/>
      <family val="2"/>
    </font>
    <font>
      <sz val="12"/>
      <color indexed="9"/>
      <name val=".VnTime"/>
      <family val="2"/>
    </font>
    <font>
      <sz val="12"/>
      <color indexed="48"/>
      <name val=".VnTime"/>
      <family val="2"/>
    </font>
    <font>
      <sz val="11"/>
      <name val=".VnTime"/>
      <family val="2"/>
    </font>
    <font>
      <sz val="11"/>
      <color indexed="8"/>
      <name val=".VnTime"/>
      <family val="0"/>
    </font>
    <font>
      <sz val="10"/>
      <color indexed="8"/>
      <name val=".VnTime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1"/>
      <name val=".VnTime"/>
      <family val="2"/>
    </font>
    <font>
      <sz val="12"/>
      <name val=".VnTime"/>
      <family val="0"/>
    </font>
    <font>
      <i/>
      <sz val="12"/>
      <name val=".VnTime"/>
      <family val="2"/>
    </font>
    <font>
      <i/>
      <sz val="11"/>
      <name val=".VnTime"/>
      <family val="2"/>
    </font>
    <font>
      <b/>
      <sz val="14"/>
      <name val=".VnTime"/>
      <family val="2"/>
    </font>
    <font>
      <b/>
      <i/>
      <sz val="12"/>
      <name val=".VnTime"/>
      <family val="2"/>
    </font>
    <font>
      <b/>
      <sz val="14"/>
      <name val=".VnTimeH"/>
      <family val="2"/>
    </font>
    <font>
      <b/>
      <i/>
      <sz val="10"/>
      <name val=".VnTime"/>
      <family val="2"/>
    </font>
    <font>
      <b/>
      <i/>
      <sz val="9"/>
      <name val=".VnTime"/>
      <family val="2"/>
    </font>
    <font>
      <i/>
      <sz val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4" fillId="0" borderId="1" xfId="0" applyNumberFormat="1" applyFont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4" fillId="0" borderId="7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164" fontId="16" fillId="0" borderId="0" xfId="0" applyNumberFormat="1" applyFont="1" applyAlignment="1">
      <alignment/>
    </xf>
    <xf numFmtId="164" fontId="11" fillId="0" borderId="0" xfId="15" applyNumberFormat="1" applyFont="1" applyAlignment="1">
      <alignment/>
    </xf>
    <xf numFmtId="0" fontId="18" fillId="0" borderId="7" xfId="0" applyFont="1" applyBorder="1" applyAlignment="1">
      <alignment/>
    </xf>
    <xf numFmtId="0" fontId="1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8" fillId="0" borderId="8" xfId="0" applyFont="1" applyBorder="1" applyAlignment="1">
      <alignment/>
    </xf>
    <xf numFmtId="164" fontId="11" fillId="0" borderId="0" xfId="0" applyNumberFormat="1" applyFont="1" applyBorder="1" applyAlignment="1">
      <alignment/>
    </xf>
    <xf numFmtId="166" fontId="9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6" fillId="0" borderId="4" xfId="0" applyNumberFormat="1" applyFont="1" applyBorder="1" applyAlignment="1">
      <alignment horizontal="center"/>
    </xf>
    <xf numFmtId="169" fontId="22" fillId="0" borderId="0" xfId="0" applyNumberFormat="1" applyFont="1" applyAlignment="1">
      <alignment/>
    </xf>
    <xf numFmtId="169" fontId="6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/>
    </xf>
    <xf numFmtId="0" fontId="23" fillId="0" borderId="7" xfId="0" applyFont="1" applyBorder="1" applyAlignment="1">
      <alignment/>
    </xf>
    <xf numFmtId="164" fontId="23" fillId="0" borderId="7" xfId="15" applyNumberFormat="1" applyFont="1" applyBorder="1" applyAlignment="1">
      <alignment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/>
    </xf>
    <xf numFmtId="164" fontId="18" fillId="0" borderId="7" xfId="15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0" fontId="25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164" fontId="26" fillId="0" borderId="7" xfId="15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4" fontId="23" fillId="0" borderId="11" xfId="15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164" fontId="18" fillId="0" borderId="11" xfId="15" applyNumberFormat="1" applyFont="1" applyBorder="1" applyAlignment="1">
      <alignment/>
    </xf>
    <xf numFmtId="0" fontId="2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4" fillId="0" borderId="1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3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3" fillId="0" borderId="11" xfId="0" applyFont="1" applyBorder="1" applyAlignment="1">
      <alignment horizontal="center"/>
    </xf>
    <xf numFmtId="164" fontId="18" fillId="2" borderId="7" xfId="15" applyNumberFormat="1" applyFont="1" applyFill="1" applyBorder="1" applyAlignment="1">
      <alignment/>
    </xf>
    <xf numFmtId="0" fontId="23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0" fontId="24" fillId="2" borderId="11" xfId="0" applyFont="1" applyFill="1" applyBorder="1" applyAlignment="1" quotePrefix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164" fontId="23" fillId="2" borderId="7" xfId="15" applyNumberFormat="1" applyFont="1" applyFill="1" applyBorder="1" applyAlignment="1">
      <alignment/>
    </xf>
    <xf numFmtId="0" fontId="18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164" fontId="18" fillId="0" borderId="12" xfId="15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23" fillId="0" borderId="1" xfId="15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3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18" fillId="0" borderId="0" xfId="15" applyNumberFormat="1" applyFont="1" applyBorder="1" applyAlignment="1">
      <alignment/>
    </xf>
    <xf numFmtId="0" fontId="24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18" fillId="0" borderId="0" xfId="15" applyNumberFormat="1" applyFont="1" applyAlignment="1">
      <alignment/>
    </xf>
    <xf numFmtId="164" fontId="4" fillId="0" borderId="9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23" fillId="0" borderId="7" xfId="15" applyNumberFormat="1" applyFont="1" applyBorder="1" applyAlignment="1">
      <alignment horizontal="right"/>
    </xf>
    <xf numFmtId="164" fontId="18" fillId="0" borderId="7" xfId="15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164" fontId="26" fillId="0" borderId="7" xfId="15" applyNumberFormat="1" applyFont="1" applyBorder="1" applyAlignment="1">
      <alignment horizontal="right"/>
    </xf>
    <xf numFmtId="164" fontId="23" fillId="0" borderId="11" xfId="15" applyNumberFormat="1" applyFont="1" applyBorder="1" applyAlignment="1">
      <alignment horizontal="right"/>
    </xf>
    <xf numFmtId="164" fontId="18" fillId="0" borderId="11" xfId="15" applyNumberFormat="1" applyFont="1" applyBorder="1" applyAlignment="1">
      <alignment horizontal="right"/>
    </xf>
    <xf numFmtId="164" fontId="18" fillId="2" borderId="7" xfId="15" applyNumberFormat="1" applyFont="1" applyFill="1" applyBorder="1" applyAlignment="1">
      <alignment horizontal="right"/>
    </xf>
    <xf numFmtId="164" fontId="6" fillId="0" borderId="7" xfId="15" applyNumberFormat="1" applyFont="1" applyBorder="1" applyAlignment="1">
      <alignment horizontal="right"/>
    </xf>
    <xf numFmtId="164" fontId="4" fillId="0" borderId="7" xfId="15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18" fillId="2" borderId="11" xfId="15" applyNumberFormat="1" applyFont="1" applyFill="1" applyBorder="1" applyAlignment="1">
      <alignment horizontal="right"/>
    </xf>
    <xf numFmtId="164" fontId="23" fillId="2" borderId="7" xfId="15" applyNumberFormat="1" applyFont="1" applyFill="1" applyBorder="1" applyAlignment="1">
      <alignment horizontal="right"/>
    </xf>
    <xf numFmtId="164" fontId="18" fillId="0" borderId="15" xfId="15" applyNumberFormat="1" applyFont="1" applyBorder="1" applyAlignment="1">
      <alignment horizontal="right"/>
    </xf>
    <xf numFmtId="164" fontId="18" fillId="0" borderId="16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164" fontId="18" fillId="0" borderId="16" xfId="15" applyNumberFormat="1" applyFont="1" applyBorder="1" applyAlignment="1">
      <alignment horizontal="right"/>
    </xf>
    <xf numFmtId="164" fontId="23" fillId="0" borderId="14" xfId="15" applyNumberFormat="1" applyFont="1" applyBorder="1" applyAlignment="1">
      <alignment horizontal="right"/>
    </xf>
    <xf numFmtId="0" fontId="24" fillId="0" borderId="7" xfId="0" applyFont="1" applyBorder="1" applyAlignment="1" quotePrefix="1">
      <alignment horizontal="center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"/>
  <sheetViews>
    <sheetView tabSelected="1" workbookViewId="0" topLeftCell="A1">
      <selection activeCell="D10" sqref="D10"/>
    </sheetView>
  </sheetViews>
  <sheetFormatPr defaultColWidth="9.00390625" defaultRowHeight="15.75"/>
  <cols>
    <col min="1" max="1" width="4.125" style="1" customWidth="1"/>
    <col min="2" max="2" width="37.375" style="0" customWidth="1"/>
    <col min="3" max="3" width="9.50390625" style="0" customWidth="1"/>
    <col min="4" max="4" width="10.00390625" style="0" customWidth="1"/>
    <col min="5" max="5" width="9.125" style="0" customWidth="1"/>
    <col min="6" max="6" width="10.00390625" style="0" customWidth="1"/>
    <col min="7" max="7" width="11.875" style="0" customWidth="1"/>
    <col min="8" max="8" width="1.75390625" style="0" hidden="1" customWidth="1"/>
    <col min="9" max="16384" width="10.00390625" style="0" customWidth="1"/>
  </cols>
  <sheetData>
    <row r="1" spans="1:8" ht="24" customHeight="1">
      <c r="A1" s="39"/>
      <c r="B1" s="134" t="s">
        <v>0</v>
      </c>
      <c r="C1" s="134"/>
      <c r="D1" s="134"/>
      <c r="E1" s="134"/>
      <c r="F1" s="134"/>
      <c r="G1" s="134"/>
      <c r="H1" s="134"/>
    </row>
    <row r="2" spans="1:8" ht="15" customHeight="1">
      <c r="A2" s="39"/>
      <c r="B2" s="135" t="s">
        <v>239</v>
      </c>
      <c r="C2" s="135"/>
      <c r="D2" s="135"/>
      <c r="E2" s="135"/>
      <c r="F2" s="135"/>
      <c r="G2" s="135"/>
      <c r="H2" s="135"/>
    </row>
    <row r="3" spans="1:8" ht="8.25" customHeight="1">
      <c r="A3" s="39"/>
      <c r="B3" s="40"/>
      <c r="C3" s="40"/>
      <c r="D3" s="40"/>
      <c r="E3" s="40"/>
      <c r="F3" s="40"/>
      <c r="G3" s="40"/>
      <c r="H3" s="40"/>
    </row>
    <row r="4" spans="1:8" ht="18" customHeight="1">
      <c r="A4" s="141" t="s">
        <v>229</v>
      </c>
      <c r="B4" s="141" t="s">
        <v>230</v>
      </c>
      <c r="C4" s="144" t="s">
        <v>232</v>
      </c>
      <c r="D4" s="136" t="s">
        <v>233</v>
      </c>
      <c r="E4" s="2" t="s">
        <v>1</v>
      </c>
      <c r="F4" s="3"/>
      <c r="G4" s="136" t="s">
        <v>236</v>
      </c>
      <c r="H4" s="4"/>
    </row>
    <row r="5" spans="1:8" ht="15" customHeight="1">
      <c r="A5" s="142"/>
      <c r="B5" s="142"/>
      <c r="C5" s="145"/>
      <c r="D5" s="137"/>
      <c r="E5" s="131" t="s">
        <v>234</v>
      </c>
      <c r="F5" s="131" t="s">
        <v>235</v>
      </c>
      <c r="G5" s="137"/>
      <c r="H5" s="6"/>
    </row>
    <row r="6" spans="1:8" ht="15">
      <c r="A6" s="142"/>
      <c r="B6" s="142"/>
      <c r="C6" s="145"/>
      <c r="D6" s="137"/>
      <c r="E6" s="132"/>
      <c r="F6" s="132"/>
      <c r="G6" s="137"/>
      <c r="H6" s="6"/>
    </row>
    <row r="7" spans="1:8" ht="6.75" customHeight="1">
      <c r="A7" s="142"/>
      <c r="B7" s="142"/>
      <c r="C7" s="145"/>
      <c r="D7" s="137"/>
      <c r="E7" s="132"/>
      <c r="F7" s="132"/>
      <c r="G7" s="137"/>
      <c r="H7" s="7"/>
    </row>
    <row r="8" spans="1:8" ht="12" customHeight="1">
      <c r="A8" s="143"/>
      <c r="B8" s="143"/>
      <c r="C8" s="146"/>
      <c r="D8" s="138"/>
      <c r="E8" s="133"/>
      <c r="F8" s="133"/>
      <c r="G8" s="138"/>
      <c r="H8" s="8"/>
    </row>
    <row r="9" spans="1:8" s="42" customFormat="1" ht="11.25" customHeight="1">
      <c r="A9" s="43">
        <v>-1</v>
      </c>
      <c r="B9" s="43">
        <v>-2</v>
      </c>
      <c r="C9" s="43">
        <v>-3</v>
      </c>
      <c r="D9" s="43">
        <v>-4</v>
      </c>
      <c r="E9" s="43">
        <v>-5</v>
      </c>
      <c r="F9" s="43">
        <v>-6</v>
      </c>
      <c r="G9" s="43">
        <v>-7</v>
      </c>
      <c r="H9" s="41"/>
    </row>
    <row r="10" spans="1:8" ht="15">
      <c r="A10" s="9" t="s">
        <v>2</v>
      </c>
      <c r="B10" s="10"/>
      <c r="C10" s="110">
        <f>SUM(C11,C245,C285,C286)</f>
        <v>6775</v>
      </c>
      <c r="D10" s="110">
        <f>SUM(D11,D245,D285,D286)</f>
        <v>2569385</v>
      </c>
      <c r="E10" s="110">
        <f>SUM(E11,E245,E285,E286)</f>
        <v>15328</v>
      </c>
      <c r="F10" s="110">
        <f>SUM(F11,F245,F285,F286)</f>
        <v>28502</v>
      </c>
      <c r="G10" s="110">
        <f>SUM(G11,G245,G285,G286)</f>
        <v>2525555</v>
      </c>
      <c r="H10" s="7"/>
    </row>
    <row r="11" spans="1:8" ht="15">
      <c r="A11" s="11" t="s">
        <v>3</v>
      </c>
      <c r="B11" s="12" t="s">
        <v>4</v>
      </c>
      <c r="C11" s="111">
        <f>SUM(C12,C233,C237,C238)</f>
        <v>6775</v>
      </c>
      <c r="D11" s="111">
        <f>SUM(D12,D233,D237,D238)</f>
        <v>1537582</v>
      </c>
      <c r="E11" s="111">
        <f>SUM(E12,E233,E237,E238)</f>
        <v>15328</v>
      </c>
      <c r="F11" s="111">
        <f>SUM(F12,F233,F237,F238)</f>
        <v>28502</v>
      </c>
      <c r="G11" s="111">
        <f>SUM(G12,G233,G237,G238)</f>
        <v>1493752</v>
      </c>
      <c r="H11" s="7"/>
    </row>
    <row r="12" spans="1:13" ht="15">
      <c r="A12" s="11" t="s">
        <v>5</v>
      </c>
      <c r="B12" s="12" t="s">
        <v>6</v>
      </c>
      <c r="C12" s="111">
        <f>SUM(C200,C13)</f>
        <v>6775</v>
      </c>
      <c r="D12" s="111">
        <f>SUM(D200,D13)</f>
        <v>1275582</v>
      </c>
      <c r="E12" s="111">
        <f>SUM(E200,E13)</f>
        <v>15328</v>
      </c>
      <c r="F12" s="111">
        <f>SUM(F200,F13)</f>
        <v>28502</v>
      </c>
      <c r="G12" s="111">
        <f>SUM(G200,G13)</f>
        <v>1231752</v>
      </c>
      <c r="H12" s="13"/>
      <c r="I12" s="14"/>
      <c r="J12" s="14"/>
      <c r="K12" s="15"/>
      <c r="L12" s="14"/>
      <c r="M12" s="14"/>
    </row>
    <row r="13" spans="1:11" ht="16.5" customHeight="1" hidden="1">
      <c r="A13" s="139" t="s">
        <v>7</v>
      </c>
      <c r="B13" s="140"/>
      <c r="C13" s="111">
        <f>C14+C18+C20+C27+C29+C38+C45+C51+C55+C59+C63+C66+C86+C90+C92+C99+C106+C109+C113+C117+C119+C127:E127+C128+C130+C134+C137+C139+C154+C157+C158+C159+C162+C163</f>
        <v>6775</v>
      </c>
      <c r="D13" s="111">
        <f>D14+D18+D20+D27+D29+D38+D45+D51+D55+D59+D63+D66+D86+D90+D92+D99+D106+D109+D113+D117+D119+D127:F127+D128+D130+D134+D137+D139+D154+D157+D158+D159+D162+D163</f>
        <v>776698</v>
      </c>
      <c r="E13" s="111">
        <f>E14+E18+E20+E27+E29+E38+E45+E51+E55+E59+E63+E66+E86+E90+E92+E99+E106+E109+E113+E117+E119+E127:G127+E128+E130+E134+E137+E139+E154+E157+E158+E159+E162+E163</f>
        <v>15328</v>
      </c>
      <c r="F13" s="111">
        <f>F14+F18+F20+F27+F29+F38+F45+F51+F55+F59+F63+F66+F86+F90+F92+F99+F106+F109+F113+F117+F119+F127:H127+F128+F130+F134+F137+F139+F154+F157+F158+F159+F162+F163</f>
        <v>28502</v>
      </c>
      <c r="G13" s="111">
        <f>G14+G18+G20+G27+G29+G38+G45+G51+G55+G59+G63+G66+G86+G90+G92+G99+G106+G109+G113+G117+G119+G127:I127+G128+G130+G134+G137+G139+G154+G157+G158+G159+G162+G163</f>
        <v>732868</v>
      </c>
      <c r="H13" s="16"/>
      <c r="I13" s="14"/>
      <c r="J13" s="14"/>
      <c r="K13" s="14"/>
    </row>
    <row r="14" spans="1:9" s="18" customFormat="1" ht="16.5" customHeight="1">
      <c r="A14" s="44" t="s">
        <v>8</v>
      </c>
      <c r="B14" s="45" t="s">
        <v>9</v>
      </c>
      <c r="C14" s="112">
        <f>SUM(C15:C16)</f>
        <v>1640</v>
      </c>
      <c r="D14" s="112">
        <f>SUM(D15:D16)</f>
        <v>142789</v>
      </c>
      <c r="E14" s="112">
        <f>SUM(E15:E16)</f>
        <v>2124</v>
      </c>
      <c r="F14" s="112">
        <f>SUM(F15:F16)</f>
        <v>6076</v>
      </c>
      <c r="G14" s="112">
        <f>SUM(G15:G17)</f>
        <v>134589</v>
      </c>
      <c r="H14" s="46"/>
      <c r="I14" s="17"/>
    </row>
    <row r="15" spans="1:9" s="19" customFormat="1" ht="16.5" customHeight="1">
      <c r="A15" s="47"/>
      <c r="B15" s="48" t="s">
        <v>10</v>
      </c>
      <c r="C15" s="113">
        <v>48</v>
      </c>
      <c r="D15" s="113">
        <v>5851</v>
      </c>
      <c r="E15" s="114">
        <v>114</v>
      </c>
      <c r="F15" s="114"/>
      <c r="G15" s="113">
        <f>D15-E15-F15</f>
        <v>5737</v>
      </c>
      <c r="H15" s="49"/>
      <c r="I15" s="17"/>
    </row>
    <row r="16" spans="1:9" s="19" customFormat="1" ht="16.5" customHeight="1">
      <c r="A16" s="47"/>
      <c r="B16" s="48" t="s">
        <v>11</v>
      </c>
      <c r="C16" s="113">
        <v>1592</v>
      </c>
      <c r="D16" s="113">
        <v>136938</v>
      </c>
      <c r="E16" s="114">
        <v>2010</v>
      </c>
      <c r="F16" s="114">
        <v>6076</v>
      </c>
      <c r="G16" s="113">
        <f>D16-E16-F16</f>
        <v>128852</v>
      </c>
      <c r="H16" s="49"/>
      <c r="I16" s="17"/>
    </row>
    <row r="17" spans="1:9" s="19" customFormat="1" ht="16.5" customHeight="1">
      <c r="A17" s="47"/>
      <c r="B17" s="48" t="s">
        <v>12</v>
      </c>
      <c r="C17" s="113"/>
      <c r="D17" s="113"/>
      <c r="E17" s="114"/>
      <c r="F17" s="114"/>
      <c r="G17" s="113">
        <f>D17-E17</f>
        <v>0</v>
      </c>
      <c r="H17" s="49"/>
      <c r="I17" s="17"/>
    </row>
    <row r="18" spans="1:9" s="18" customFormat="1" ht="16.5" customHeight="1">
      <c r="A18" s="44" t="s">
        <v>13</v>
      </c>
      <c r="B18" s="45" t="s">
        <v>14</v>
      </c>
      <c r="C18" s="112">
        <f>SUM(C19)</f>
        <v>122</v>
      </c>
      <c r="D18" s="112">
        <f>SUM(D19)</f>
        <v>12831</v>
      </c>
      <c r="E18" s="112">
        <f>SUM(E19)</f>
        <v>335</v>
      </c>
      <c r="F18" s="112">
        <f>SUM(F19)</f>
        <v>1646</v>
      </c>
      <c r="G18" s="112">
        <f>SUM(G19)</f>
        <v>10850</v>
      </c>
      <c r="H18" s="46"/>
      <c r="I18" s="17"/>
    </row>
    <row r="19" spans="1:9" s="19" customFormat="1" ht="16.5" customHeight="1">
      <c r="A19" s="47"/>
      <c r="B19" s="48" t="s">
        <v>12</v>
      </c>
      <c r="C19" s="113">
        <v>122</v>
      </c>
      <c r="D19" s="113">
        <v>12831</v>
      </c>
      <c r="E19" s="114">
        <v>335</v>
      </c>
      <c r="F19" s="114">
        <v>1646</v>
      </c>
      <c r="G19" s="113">
        <f>D19-E19-F19</f>
        <v>10850</v>
      </c>
      <c r="H19" s="49"/>
      <c r="I19" s="17"/>
    </row>
    <row r="20" spans="1:9" s="18" customFormat="1" ht="16.5" customHeight="1">
      <c r="A20" s="44" t="s">
        <v>15</v>
      </c>
      <c r="B20" s="45" t="s">
        <v>16</v>
      </c>
      <c r="C20" s="112">
        <f>SUM(C21:C26)</f>
        <v>2891</v>
      </c>
      <c r="D20" s="112">
        <f>SUM(D21:D26)</f>
        <v>239572</v>
      </c>
      <c r="E20" s="112">
        <f>SUM(E21:E26)</f>
        <v>1541</v>
      </c>
      <c r="F20" s="112">
        <f>SUM(F21:F26)</f>
        <v>18270</v>
      </c>
      <c r="G20" s="112">
        <f>SUM(G21:G26)</f>
        <v>219761</v>
      </c>
      <c r="H20" s="46"/>
      <c r="I20" s="17"/>
    </row>
    <row r="21" spans="1:9" s="19" customFormat="1" ht="16.5" customHeight="1">
      <c r="A21" s="47"/>
      <c r="B21" s="48" t="s">
        <v>10</v>
      </c>
      <c r="C21" s="113">
        <v>63</v>
      </c>
      <c r="D21" s="113">
        <v>7140</v>
      </c>
      <c r="E21" s="114">
        <v>166</v>
      </c>
      <c r="F21" s="114">
        <v>19</v>
      </c>
      <c r="G21" s="113">
        <f aca="true" t="shared" si="0" ref="G21:G26">D21-E21-F21</f>
        <v>6955</v>
      </c>
      <c r="H21" s="49"/>
      <c r="I21" s="17"/>
    </row>
    <row r="22" spans="1:9" s="19" customFormat="1" ht="16.5" customHeight="1">
      <c r="A22" s="47"/>
      <c r="B22" s="48" t="s">
        <v>17</v>
      </c>
      <c r="C22" s="113">
        <v>1959</v>
      </c>
      <c r="D22" s="113">
        <v>168507</v>
      </c>
      <c r="E22" s="114">
        <v>1015</v>
      </c>
      <c r="F22" s="114">
        <v>17501</v>
      </c>
      <c r="G22" s="113">
        <f t="shared" si="0"/>
        <v>149991</v>
      </c>
      <c r="H22" s="49"/>
      <c r="I22" s="17"/>
    </row>
    <row r="23" spans="1:9" s="19" customFormat="1" ht="16.5" customHeight="1">
      <c r="A23" s="47"/>
      <c r="B23" s="48" t="s">
        <v>18</v>
      </c>
      <c r="C23" s="113">
        <v>38</v>
      </c>
      <c r="D23" s="113">
        <v>3473</v>
      </c>
      <c r="E23" s="114">
        <v>30</v>
      </c>
      <c r="F23" s="114"/>
      <c r="G23" s="113">
        <f t="shared" si="0"/>
        <v>3443</v>
      </c>
      <c r="H23" s="29"/>
      <c r="I23" s="17"/>
    </row>
    <row r="24" spans="1:9" s="19" customFormat="1" ht="16.5" customHeight="1">
      <c r="A24" s="47"/>
      <c r="B24" s="48" t="s">
        <v>19</v>
      </c>
      <c r="C24" s="113">
        <v>625</v>
      </c>
      <c r="D24" s="113">
        <v>45903</v>
      </c>
      <c r="E24" s="114">
        <v>100</v>
      </c>
      <c r="F24" s="114"/>
      <c r="G24" s="113">
        <f t="shared" si="0"/>
        <v>45803</v>
      </c>
      <c r="H24" s="29"/>
      <c r="I24" s="17"/>
    </row>
    <row r="25" spans="1:9" s="19" customFormat="1" ht="16.5" customHeight="1">
      <c r="A25" s="47"/>
      <c r="B25" s="48" t="s">
        <v>20</v>
      </c>
      <c r="C25" s="113">
        <v>90</v>
      </c>
      <c r="D25" s="113">
        <v>8073</v>
      </c>
      <c r="E25" s="114">
        <v>200</v>
      </c>
      <c r="F25" s="114">
        <v>750</v>
      </c>
      <c r="G25" s="113">
        <f t="shared" si="0"/>
        <v>7123</v>
      </c>
      <c r="H25" s="29"/>
      <c r="I25" s="17"/>
    </row>
    <row r="26" spans="1:9" s="19" customFormat="1" ht="16.5" customHeight="1">
      <c r="A26" s="47"/>
      <c r="B26" s="48" t="s">
        <v>21</v>
      </c>
      <c r="C26" s="113">
        <v>116</v>
      </c>
      <c r="D26" s="113">
        <v>6476</v>
      </c>
      <c r="E26" s="114">
        <v>30</v>
      </c>
      <c r="F26" s="114"/>
      <c r="G26" s="113">
        <f t="shared" si="0"/>
        <v>6446</v>
      </c>
      <c r="H26" s="29"/>
      <c r="I26" s="17"/>
    </row>
    <row r="27" spans="1:9" s="18" customFormat="1" ht="16.5" customHeight="1">
      <c r="A27" s="44" t="s">
        <v>22</v>
      </c>
      <c r="B27" s="45" t="s">
        <v>23</v>
      </c>
      <c r="C27" s="112">
        <f>SUM(C28)</f>
        <v>76</v>
      </c>
      <c r="D27" s="112">
        <f>SUM(D28)</f>
        <v>13547</v>
      </c>
      <c r="E27" s="112">
        <f>SUM(E28)</f>
        <v>152</v>
      </c>
      <c r="F27" s="112">
        <f>SUM(F28)</f>
        <v>200</v>
      </c>
      <c r="G27" s="112">
        <f>SUM(G28)</f>
        <v>13195</v>
      </c>
      <c r="H27" s="45"/>
      <c r="I27" s="17"/>
    </row>
    <row r="28" spans="1:9" s="19" customFormat="1" ht="16.5" customHeight="1">
      <c r="A28" s="47"/>
      <c r="B28" s="48" t="s">
        <v>24</v>
      </c>
      <c r="C28" s="113">
        <v>76</v>
      </c>
      <c r="D28" s="113">
        <v>13547</v>
      </c>
      <c r="E28" s="114">
        <v>152</v>
      </c>
      <c r="F28" s="114">
        <v>200</v>
      </c>
      <c r="G28" s="113">
        <f>D28-E28-F28</f>
        <v>13195</v>
      </c>
      <c r="H28" s="50"/>
      <c r="I28" s="17"/>
    </row>
    <row r="29" spans="1:9" s="18" customFormat="1" ht="16.5" customHeight="1">
      <c r="A29" s="44" t="s">
        <v>25</v>
      </c>
      <c r="B29" s="45" t="s">
        <v>26</v>
      </c>
      <c r="C29" s="112">
        <f>SUM(C30:C36)</f>
        <v>187</v>
      </c>
      <c r="D29" s="112">
        <f>SUM(D30:D36)</f>
        <v>30970</v>
      </c>
      <c r="E29" s="112">
        <f>SUM(E30:E36)</f>
        <v>1145</v>
      </c>
      <c r="F29" s="112">
        <f>SUM(F30:F36)</f>
        <v>66</v>
      </c>
      <c r="G29" s="112">
        <f>SUM(G30:G37)</f>
        <v>29759</v>
      </c>
      <c r="H29" s="45"/>
      <c r="I29" s="17"/>
    </row>
    <row r="30" spans="1:9" s="19" customFormat="1" ht="16.5" customHeight="1">
      <c r="A30" s="47"/>
      <c r="B30" s="48" t="s">
        <v>10</v>
      </c>
      <c r="C30" s="113">
        <v>46</v>
      </c>
      <c r="D30" s="113">
        <v>4956</v>
      </c>
      <c r="E30" s="114">
        <v>137</v>
      </c>
      <c r="F30" s="114">
        <v>16</v>
      </c>
      <c r="G30" s="113">
        <f aca="true" t="shared" si="1" ref="G30:G36">D30-E30-F30</f>
        <v>4803</v>
      </c>
      <c r="H30" s="29"/>
      <c r="I30" s="17"/>
    </row>
    <row r="31" spans="1:9" s="19" customFormat="1" ht="16.5" customHeight="1">
      <c r="A31" s="47"/>
      <c r="B31" s="48" t="s">
        <v>27</v>
      </c>
      <c r="C31" s="113">
        <v>112</v>
      </c>
      <c r="D31" s="113">
        <v>13257</v>
      </c>
      <c r="E31" s="114">
        <v>697</v>
      </c>
      <c r="F31" s="114">
        <v>50</v>
      </c>
      <c r="G31" s="113">
        <f t="shared" si="1"/>
        <v>12510</v>
      </c>
      <c r="H31" s="50"/>
      <c r="I31" s="17"/>
    </row>
    <row r="32" spans="1:9" s="19" customFormat="1" ht="16.5" customHeight="1" hidden="1">
      <c r="A32" s="47"/>
      <c r="B32" s="48"/>
      <c r="C32" s="113"/>
      <c r="D32" s="113"/>
      <c r="E32" s="114"/>
      <c r="F32" s="114"/>
      <c r="G32" s="113">
        <f t="shared" si="1"/>
        <v>0</v>
      </c>
      <c r="H32" s="50"/>
      <c r="I32" s="17"/>
    </row>
    <row r="33" spans="1:9" s="18" customFormat="1" ht="16.5" customHeight="1" hidden="1">
      <c r="A33" s="44"/>
      <c r="B33" s="45"/>
      <c r="C33" s="112"/>
      <c r="D33" s="112"/>
      <c r="E33" s="112"/>
      <c r="F33" s="112"/>
      <c r="G33" s="113">
        <f t="shared" si="1"/>
        <v>0</v>
      </c>
      <c r="H33" s="45"/>
      <c r="I33" s="17"/>
    </row>
    <row r="34" spans="1:9" s="19" customFormat="1" ht="16.5" customHeight="1" hidden="1">
      <c r="A34" s="47"/>
      <c r="B34" s="48"/>
      <c r="C34" s="113"/>
      <c r="D34" s="113"/>
      <c r="E34" s="114"/>
      <c r="F34" s="114"/>
      <c r="G34" s="113">
        <f t="shared" si="1"/>
        <v>0</v>
      </c>
      <c r="H34" s="29"/>
      <c r="I34" s="17"/>
    </row>
    <row r="35" spans="1:9" s="19" customFormat="1" ht="16.5" customHeight="1">
      <c r="A35" s="47"/>
      <c r="B35" s="48" t="s">
        <v>28</v>
      </c>
      <c r="C35" s="113">
        <v>29</v>
      </c>
      <c r="D35" s="113">
        <v>5049</v>
      </c>
      <c r="E35" s="113">
        <v>311</v>
      </c>
      <c r="F35" s="113"/>
      <c r="G35" s="113">
        <f t="shared" si="1"/>
        <v>4738</v>
      </c>
      <c r="H35" s="49"/>
      <c r="I35" s="17"/>
    </row>
    <row r="36" spans="1:9" s="19" customFormat="1" ht="16.5" customHeight="1">
      <c r="A36" s="47"/>
      <c r="B36" s="48" t="s">
        <v>12</v>
      </c>
      <c r="C36" s="113"/>
      <c r="D36" s="113">
        <v>7708</v>
      </c>
      <c r="E36" s="113"/>
      <c r="F36" s="113"/>
      <c r="G36" s="113">
        <f t="shared" si="1"/>
        <v>7708</v>
      </c>
      <c r="H36" s="49"/>
      <c r="I36" s="17"/>
    </row>
    <row r="37" spans="1:9" s="19" customFormat="1" ht="16.5" customHeight="1">
      <c r="A37" s="47"/>
      <c r="B37" s="48" t="s">
        <v>29</v>
      </c>
      <c r="C37" s="113"/>
      <c r="D37" s="113"/>
      <c r="E37" s="113"/>
      <c r="F37" s="113"/>
      <c r="G37" s="113">
        <f>D37-E37</f>
        <v>0</v>
      </c>
      <c r="H37" s="49"/>
      <c r="I37" s="17"/>
    </row>
    <row r="38" spans="1:9" s="18" customFormat="1" ht="16.5" customHeight="1">
      <c r="A38" s="44" t="s">
        <v>30</v>
      </c>
      <c r="B38" s="45" t="s">
        <v>31</v>
      </c>
      <c r="C38" s="112">
        <f>SUM(C39:C44)</f>
        <v>263</v>
      </c>
      <c r="D38" s="112">
        <f>SUM(D39:D44)</f>
        <v>37988</v>
      </c>
      <c r="E38" s="112">
        <f>SUM(E39:E44)</f>
        <v>1137</v>
      </c>
      <c r="F38" s="112">
        <f>SUM(F39:F44)</f>
        <v>265</v>
      </c>
      <c r="G38" s="112">
        <f>SUM(G39:G44)</f>
        <v>36586</v>
      </c>
      <c r="H38" s="46"/>
      <c r="I38" s="17"/>
    </row>
    <row r="39" spans="1:9" s="19" customFormat="1" ht="16.5" customHeight="1">
      <c r="A39" s="47"/>
      <c r="B39" s="48" t="s">
        <v>10</v>
      </c>
      <c r="C39" s="113">
        <v>133</v>
      </c>
      <c r="D39" s="113">
        <v>14686</v>
      </c>
      <c r="E39" s="113">
        <v>273</v>
      </c>
      <c r="F39" s="113">
        <v>145</v>
      </c>
      <c r="G39" s="113">
        <f aca="true" t="shared" si="2" ref="G39:G44">D39-E39-F39</f>
        <v>14268</v>
      </c>
      <c r="H39" s="49"/>
      <c r="I39" s="17"/>
    </row>
    <row r="40" spans="1:9" s="19" customFormat="1" ht="16.5" customHeight="1">
      <c r="A40" s="47"/>
      <c r="B40" s="48" t="s">
        <v>32</v>
      </c>
      <c r="C40" s="113">
        <v>97</v>
      </c>
      <c r="D40" s="113">
        <v>8684</v>
      </c>
      <c r="E40" s="113">
        <v>302</v>
      </c>
      <c r="F40" s="113">
        <v>120</v>
      </c>
      <c r="G40" s="113">
        <f t="shared" si="2"/>
        <v>8262</v>
      </c>
      <c r="H40" s="49"/>
      <c r="I40" s="17"/>
    </row>
    <row r="41" spans="1:9" s="19" customFormat="1" ht="16.5" customHeight="1">
      <c r="A41" s="47"/>
      <c r="B41" s="48" t="s">
        <v>33</v>
      </c>
      <c r="C41" s="113">
        <v>30</v>
      </c>
      <c r="D41" s="113">
        <v>4698</v>
      </c>
      <c r="E41" s="113">
        <v>252</v>
      </c>
      <c r="F41" s="113"/>
      <c r="G41" s="113">
        <f t="shared" si="2"/>
        <v>4446</v>
      </c>
      <c r="H41" s="49"/>
      <c r="I41" s="17"/>
    </row>
    <row r="42" spans="1:9" s="19" customFormat="1" ht="16.5" customHeight="1">
      <c r="A42" s="47"/>
      <c r="B42" s="48" t="s">
        <v>34</v>
      </c>
      <c r="C42" s="113">
        <v>3</v>
      </c>
      <c r="D42" s="113">
        <v>3050</v>
      </c>
      <c r="E42" s="113">
        <v>105</v>
      </c>
      <c r="F42" s="113"/>
      <c r="G42" s="113">
        <f t="shared" si="2"/>
        <v>2945</v>
      </c>
      <c r="H42" s="49"/>
      <c r="I42" s="17"/>
    </row>
    <row r="43" spans="1:9" s="19" customFormat="1" ht="16.5" customHeight="1">
      <c r="A43" s="47"/>
      <c r="B43" s="48" t="s">
        <v>35</v>
      </c>
      <c r="C43" s="113"/>
      <c r="D43" s="113">
        <v>260</v>
      </c>
      <c r="E43" s="113"/>
      <c r="F43" s="113"/>
      <c r="G43" s="113">
        <f t="shared" si="2"/>
        <v>260</v>
      </c>
      <c r="H43" s="49"/>
      <c r="I43" s="17"/>
    </row>
    <row r="44" spans="1:9" s="19" customFormat="1" ht="16.5" customHeight="1">
      <c r="A44" s="47"/>
      <c r="B44" s="48" t="s">
        <v>36</v>
      </c>
      <c r="C44" s="113"/>
      <c r="D44" s="113">
        <v>6610</v>
      </c>
      <c r="E44" s="113">
        <v>205</v>
      </c>
      <c r="F44" s="113"/>
      <c r="G44" s="113">
        <f t="shared" si="2"/>
        <v>6405</v>
      </c>
      <c r="H44" s="49"/>
      <c r="I44" s="17"/>
    </row>
    <row r="45" spans="1:9" s="18" customFormat="1" ht="16.5" customHeight="1">
      <c r="A45" s="44" t="s">
        <v>37</v>
      </c>
      <c r="B45" s="45" t="s">
        <v>38</v>
      </c>
      <c r="C45" s="112">
        <f>SUM(C46:C48)</f>
        <v>321</v>
      </c>
      <c r="D45" s="112">
        <f>SUM(D46:D50)</f>
        <v>43318</v>
      </c>
      <c r="E45" s="112">
        <f>SUM(E46:E50)</f>
        <v>751</v>
      </c>
      <c r="F45" s="112">
        <f>SUM(F46:F50)</f>
        <v>700</v>
      </c>
      <c r="G45" s="112">
        <f>SUM(G46:G49)</f>
        <v>41867</v>
      </c>
      <c r="H45" s="46"/>
      <c r="I45" s="17"/>
    </row>
    <row r="46" spans="1:9" s="19" customFormat="1" ht="16.5" customHeight="1">
      <c r="A46" s="47"/>
      <c r="B46" s="48" t="s">
        <v>10</v>
      </c>
      <c r="C46" s="113">
        <v>54</v>
      </c>
      <c r="D46" s="113">
        <v>5739</v>
      </c>
      <c r="E46" s="113">
        <v>128</v>
      </c>
      <c r="F46" s="113"/>
      <c r="G46" s="113">
        <f>D46-E46-F46</f>
        <v>5611</v>
      </c>
      <c r="H46" s="49"/>
      <c r="I46" s="17"/>
    </row>
    <row r="47" spans="1:9" s="19" customFormat="1" ht="16.5" customHeight="1">
      <c r="A47" s="47"/>
      <c r="B47" s="48" t="s">
        <v>39</v>
      </c>
      <c r="C47" s="113">
        <v>141</v>
      </c>
      <c r="D47" s="113">
        <v>27096</v>
      </c>
      <c r="E47" s="113">
        <v>341</v>
      </c>
      <c r="F47" s="113"/>
      <c r="G47" s="113">
        <f>D47-E47-F47</f>
        <v>26755</v>
      </c>
      <c r="H47" s="49"/>
      <c r="I47" s="17"/>
    </row>
    <row r="48" spans="1:9" s="19" customFormat="1" ht="16.5" customHeight="1">
      <c r="A48" s="47"/>
      <c r="B48" s="48" t="s">
        <v>12</v>
      </c>
      <c r="C48" s="113">
        <v>126</v>
      </c>
      <c r="D48" s="113">
        <v>10483</v>
      </c>
      <c r="E48" s="113">
        <v>282</v>
      </c>
      <c r="F48" s="113">
        <v>700</v>
      </c>
      <c r="G48" s="113">
        <f>D48-E48-F48</f>
        <v>9501</v>
      </c>
      <c r="H48" s="49"/>
      <c r="I48" s="17"/>
    </row>
    <row r="49" spans="1:9" s="19" customFormat="1" ht="16.5" customHeight="1">
      <c r="A49" s="47"/>
      <c r="B49" s="48" t="s">
        <v>40</v>
      </c>
      <c r="C49" s="113"/>
      <c r="D49" s="113"/>
      <c r="E49" s="113"/>
      <c r="F49" s="113"/>
      <c r="G49" s="113">
        <f>D49-E49-F49</f>
        <v>0</v>
      </c>
      <c r="H49" s="49"/>
      <c r="I49" s="17"/>
    </row>
    <row r="50" spans="1:9" s="19" customFormat="1" ht="16.5" customHeight="1" hidden="1">
      <c r="A50" s="47"/>
      <c r="B50" s="48"/>
      <c r="C50" s="113"/>
      <c r="D50" s="113"/>
      <c r="E50" s="113"/>
      <c r="F50" s="113"/>
      <c r="G50" s="113">
        <f>D50-E50-F50</f>
        <v>0</v>
      </c>
      <c r="H50" s="49"/>
      <c r="I50" s="17"/>
    </row>
    <row r="51" spans="1:9" s="18" customFormat="1" ht="16.5" customHeight="1">
      <c r="A51" s="44" t="s">
        <v>41</v>
      </c>
      <c r="B51" s="45" t="s">
        <v>42</v>
      </c>
      <c r="C51" s="112">
        <f>SUM(C52:C53)</f>
        <v>61</v>
      </c>
      <c r="D51" s="112">
        <f>SUM(D52:D53)</f>
        <v>11666</v>
      </c>
      <c r="E51" s="112">
        <f>SUM(E52:E53)</f>
        <v>621</v>
      </c>
      <c r="F51" s="112">
        <f>SUM(F52:F53)</f>
        <v>310</v>
      </c>
      <c r="G51" s="112">
        <f>SUM(G52:G54)</f>
        <v>10735</v>
      </c>
      <c r="H51" s="46"/>
      <c r="I51" s="17"/>
    </row>
    <row r="52" spans="1:9" s="19" customFormat="1" ht="16.5" customHeight="1">
      <c r="A52" s="47"/>
      <c r="B52" s="48" t="s">
        <v>10</v>
      </c>
      <c r="C52" s="113">
        <v>55</v>
      </c>
      <c r="D52" s="113">
        <v>5941</v>
      </c>
      <c r="E52" s="113">
        <v>107</v>
      </c>
      <c r="F52" s="113">
        <v>310</v>
      </c>
      <c r="G52" s="113">
        <f>D52-E52-F52</f>
        <v>5524</v>
      </c>
      <c r="H52" s="49"/>
      <c r="I52" s="17"/>
    </row>
    <row r="53" spans="1:9" s="19" customFormat="1" ht="16.5" customHeight="1">
      <c r="A53" s="47"/>
      <c r="B53" s="48" t="s">
        <v>43</v>
      </c>
      <c r="C53" s="113">
        <v>6</v>
      </c>
      <c r="D53" s="113">
        <v>5725</v>
      </c>
      <c r="E53" s="113">
        <v>514</v>
      </c>
      <c r="F53" s="113"/>
      <c r="G53" s="113">
        <f>D53-E53-F53</f>
        <v>5211</v>
      </c>
      <c r="H53" s="49"/>
      <c r="I53" s="17"/>
    </row>
    <row r="54" spans="1:9" s="19" customFormat="1" ht="16.5" customHeight="1">
      <c r="A54" s="47"/>
      <c r="B54" s="48" t="s">
        <v>44</v>
      </c>
      <c r="C54" s="113"/>
      <c r="D54" s="113"/>
      <c r="E54" s="113"/>
      <c r="F54" s="113"/>
      <c r="G54" s="113"/>
      <c r="H54" s="49"/>
      <c r="I54" s="17"/>
    </row>
    <row r="55" spans="1:9" s="18" customFormat="1" ht="16.5" customHeight="1">
      <c r="A55" s="44" t="s">
        <v>45</v>
      </c>
      <c r="B55" s="45" t="s">
        <v>46</v>
      </c>
      <c r="C55" s="112">
        <f>SUM(C56:C57)</f>
        <v>134</v>
      </c>
      <c r="D55" s="112">
        <f>SUM(D56:D58)</f>
        <v>15090</v>
      </c>
      <c r="E55" s="112">
        <f>SUM(E56:E58)</f>
        <v>190</v>
      </c>
      <c r="F55" s="112">
        <f>SUM(F56:F58)</f>
        <v>130</v>
      </c>
      <c r="G55" s="112">
        <f>SUM(G56:G58)</f>
        <v>14770</v>
      </c>
      <c r="H55" s="46"/>
      <c r="I55" s="17"/>
    </row>
    <row r="56" spans="1:9" s="19" customFormat="1" ht="16.5" customHeight="1">
      <c r="A56" s="47"/>
      <c r="B56" s="48" t="s">
        <v>10</v>
      </c>
      <c r="C56" s="113">
        <v>114</v>
      </c>
      <c r="D56" s="113">
        <v>12537</v>
      </c>
      <c r="E56" s="113">
        <v>120</v>
      </c>
      <c r="F56" s="113">
        <v>30</v>
      </c>
      <c r="G56" s="113">
        <f>D56-E56-F56</f>
        <v>12387</v>
      </c>
      <c r="H56" s="49"/>
      <c r="I56" s="17"/>
    </row>
    <row r="57" spans="1:9" s="19" customFormat="1" ht="16.5" customHeight="1">
      <c r="A57" s="47"/>
      <c r="B57" s="48" t="s">
        <v>47</v>
      </c>
      <c r="C57" s="113">
        <v>20</v>
      </c>
      <c r="D57" s="113">
        <v>2553</v>
      </c>
      <c r="E57" s="113">
        <v>70</v>
      </c>
      <c r="F57" s="113">
        <v>100</v>
      </c>
      <c r="G57" s="113">
        <f>D57-E57-F57</f>
        <v>2383</v>
      </c>
      <c r="H57" s="49"/>
      <c r="I57" s="17"/>
    </row>
    <row r="58" spans="1:9" s="19" customFormat="1" ht="16.5" customHeight="1">
      <c r="A58" s="47"/>
      <c r="B58" s="51" t="s">
        <v>48</v>
      </c>
      <c r="C58" s="113"/>
      <c r="D58" s="113"/>
      <c r="E58" s="113"/>
      <c r="F58" s="113"/>
      <c r="G58" s="113"/>
      <c r="H58" s="49"/>
      <c r="I58" s="17"/>
    </row>
    <row r="59" spans="1:9" s="18" customFormat="1" ht="16.5" customHeight="1">
      <c r="A59" s="11">
        <v>10</v>
      </c>
      <c r="B59" s="45" t="s">
        <v>49</v>
      </c>
      <c r="C59" s="112">
        <f>SUM(C60:C62)</f>
        <v>51</v>
      </c>
      <c r="D59" s="112">
        <f>SUM(D60:D62)</f>
        <v>5345</v>
      </c>
      <c r="E59" s="112">
        <f>SUM(E60:E62)</f>
        <v>155</v>
      </c>
      <c r="F59" s="112">
        <f>SUM(F60:F62)</f>
        <v>142</v>
      </c>
      <c r="G59" s="112">
        <f>SUM(G60:G62)</f>
        <v>5048</v>
      </c>
      <c r="H59" s="46"/>
      <c r="I59" s="17"/>
    </row>
    <row r="60" spans="1:9" s="19" customFormat="1" ht="16.5" customHeight="1">
      <c r="A60" s="47"/>
      <c r="B60" s="48" t="s">
        <v>10</v>
      </c>
      <c r="C60" s="113">
        <v>34</v>
      </c>
      <c r="D60" s="113">
        <v>4111</v>
      </c>
      <c r="E60" s="113">
        <v>138</v>
      </c>
      <c r="F60" s="113">
        <v>90</v>
      </c>
      <c r="G60" s="113">
        <f>D60-E60-F60</f>
        <v>3883</v>
      </c>
      <c r="H60" s="49"/>
      <c r="I60" s="17"/>
    </row>
    <row r="61" spans="1:9" s="19" customFormat="1" ht="16.5" customHeight="1">
      <c r="A61" s="47"/>
      <c r="B61" s="48" t="s">
        <v>50</v>
      </c>
      <c r="C61" s="113">
        <v>17</v>
      </c>
      <c r="D61" s="113">
        <v>1134</v>
      </c>
      <c r="E61" s="113">
        <v>17</v>
      </c>
      <c r="F61" s="113">
        <v>52</v>
      </c>
      <c r="G61" s="113">
        <f>D61-E61-F61</f>
        <v>1065</v>
      </c>
      <c r="H61" s="49"/>
      <c r="I61" s="17"/>
    </row>
    <row r="62" spans="1:9" s="19" customFormat="1" ht="16.5" customHeight="1">
      <c r="A62" s="47"/>
      <c r="B62" s="48" t="s">
        <v>51</v>
      </c>
      <c r="C62" s="113"/>
      <c r="D62" s="113">
        <v>100</v>
      </c>
      <c r="E62" s="113"/>
      <c r="F62" s="113"/>
      <c r="G62" s="113">
        <f>D62-E62-F62</f>
        <v>100</v>
      </c>
      <c r="H62" s="49"/>
      <c r="I62" s="17"/>
    </row>
    <row r="63" spans="1:9" s="18" customFormat="1" ht="16.5" customHeight="1">
      <c r="A63" s="11">
        <v>11</v>
      </c>
      <c r="B63" s="45" t="s">
        <v>52</v>
      </c>
      <c r="C63" s="112">
        <f>SUM(C64:C65)</f>
        <v>45</v>
      </c>
      <c r="D63" s="112">
        <f>SUM(D64:D65)</f>
        <v>19602</v>
      </c>
      <c r="E63" s="112">
        <f>SUM(E64:E65)</f>
        <v>1513</v>
      </c>
      <c r="F63" s="112">
        <f>SUM(F64:F65)</f>
        <v>80</v>
      </c>
      <c r="G63" s="112">
        <f>SUM(G64:G65)</f>
        <v>18009</v>
      </c>
      <c r="H63" s="46"/>
      <c r="I63" s="17"/>
    </row>
    <row r="64" spans="1:9" s="19" customFormat="1" ht="16.5" customHeight="1">
      <c r="A64" s="47"/>
      <c r="B64" s="48" t="s">
        <v>10</v>
      </c>
      <c r="C64" s="113">
        <v>31</v>
      </c>
      <c r="D64" s="113">
        <v>3279</v>
      </c>
      <c r="E64" s="113">
        <v>30</v>
      </c>
      <c r="F64" s="113"/>
      <c r="G64" s="113">
        <f>D64-E64-F64</f>
        <v>3249</v>
      </c>
      <c r="H64" s="49"/>
      <c r="I64" s="17"/>
    </row>
    <row r="65" spans="1:9" s="19" customFormat="1" ht="16.5" customHeight="1">
      <c r="A65" s="47"/>
      <c r="B65" s="48" t="s">
        <v>53</v>
      </c>
      <c r="C65" s="113">
        <v>14</v>
      </c>
      <c r="D65" s="113">
        <v>16323</v>
      </c>
      <c r="E65" s="113">
        <v>1483</v>
      </c>
      <c r="F65" s="113">
        <v>80</v>
      </c>
      <c r="G65" s="113">
        <f>D65-E65-F65</f>
        <v>14760</v>
      </c>
      <c r="H65" s="49"/>
      <c r="I65" s="17"/>
    </row>
    <row r="66" spans="1:9" s="18" customFormat="1" ht="16.5" customHeight="1">
      <c r="A66" s="11">
        <v>12</v>
      </c>
      <c r="B66" s="45" t="s">
        <v>54</v>
      </c>
      <c r="C66" s="112">
        <f>SUM(C67:C71)</f>
        <v>105</v>
      </c>
      <c r="D66" s="112">
        <f>SUM(D67:D71)</f>
        <v>17807</v>
      </c>
      <c r="E66" s="112">
        <f>SUM(E67:E71)</f>
        <v>881</v>
      </c>
      <c r="F66" s="112">
        <f>SUM(F67:F71)</f>
        <v>413</v>
      </c>
      <c r="G66" s="112">
        <f>SUM(G67:G71)</f>
        <v>16513</v>
      </c>
      <c r="H66" s="46"/>
      <c r="I66" s="17"/>
    </row>
    <row r="67" spans="1:9" s="19" customFormat="1" ht="16.5" customHeight="1">
      <c r="A67" s="47"/>
      <c r="B67" s="48" t="s">
        <v>10</v>
      </c>
      <c r="C67" s="113">
        <v>51</v>
      </c>
      <c r="D67" s="113">
        <v>5946</v>
      </c>
      <c r="E67" s="113">
        <v>149</v>
      </c>
      <c r="F67" s="113">
        <v>331</v>
      </c>
      <c r="G67" s="113">
        <f>D67-E67-F67</f>
        <v>5466</v>
      </c>
      <c r="H67" s="49"/>
      <c r="I67" s="17"/>
    </row>
    <row r="68" spans="1:9" s="19" customFormat="1" ht="16.5" customHeight="1">
      <c r="A68" s="47"/>
      <c r="B68" s="48" t="s">
        <v>55</v>
      </c>
      <c r="C68" s="113">
        <v>42</v>
      </c>
      <c r="D68" s="113">
        <v>6138</v>
      </c>
      <c r="E68" s="113">
        <v>298</v>
      </c>
      <c r="F68" s="113">
        <v>66</v>
      </c>
      <c r="G68" s="113">
        <f>D68-E68-F68</f>
        <v>5774</v>
      </c>
      <c r="H68" s="49"/>
      <c r="I68" s="17"/>
    </row>
    <row r="69" spans="1:9" s="19" customFormat="1" ht="16.5" customHeight="1">
      <c r="A69" s="47"/>
      <c r="B69" s="48" t="s">
        <v>56</v>
      </c>
      <c r="C69" s="113">
        <v>12</v>
      </c>
      <c r="D69" s="113">
        <v>4923</v>
      </c>
      <c r="E69" s="113">
        <v>364</v>
      </c>
      <c r="F69" s="113">
        <v>16</v>
      </c>
      <c r="G69" s="113">
        <f>D69-E69-F69</f>
        <v>4543</v>
      </c>
      <c r="H69" s="49"/>
      <c r="I69" s="17"/>
    </row>
    <row r="70" spans="1:9" s="19" customFormat="1" ht="16.5" customHeight="1">
      <c r="A70" s="47"/>
      <c r="B70" s="48" t="s">
        <v>57</v>
      </c>
      <c r="C70" s="113"/>
      <c r="D70" s="113">
        <v>700</v>
      </c>
      <c r="E70" s="113">
        <v>70</v>
      </c>
      <c r="F70" s="113"/>
      <c r="G70" s="113">
        <f>D70-E70-F70</f>
        <v>630</v>
      </c>
      <c r="H70" s="49"/>
      <c r="I70" s="17"/>
    </row>
    <row r="71" spans="1:9" s="19" customFormat="1" ht="16.5" customHeight="1">
      <c r="A71" s="47"/>
      <c r="B71" s="48" t="s">
        <v>51</v>
      </c>
      <c r="C71" s="113"/>
      <c r="D71" s="113">
        <v>100</v>
      </c>
      <c r="E71" s="113"/>
      <c r="F71" s="113"/>
      <c r="G71" s="113">
        <f>D71-E71-F71</f>
        <v>100</v>
      </c>
      <c r="H71" s="49"/>
      <c r="I71" s="17"/>
    </row>
    <row r="72" spans="1:9" s="18" customFormat="1" ht="16.5" customHeight="1" hidden="1">
      <c r="A72" s="11"/>
      <c r="B72" s="45"/>
      <c r="C72" s="112"/>
      <c r="D72" s="112"/>
      <c r="E72" s="112"/>
      <c r="F72" s="112"/>
      <c r="G72" s="112"/>
      <c r="H72" s="46"/>
      <c r="I72" s="17"/>
    </row>
    <row r="73" spans="1:9" s="19" customFormat="1" ht="16.5" customHeight="1" hidden="1">
      <c r="A73" s="47"/>
      <c r="B73" s="48"/>
      <c r="C73" s="113"/>
      <c r="D73" s="113"/>
      <c r="E73" s="113"/>
      <c r="F73" s="113"/>
      <c r="G73" s="113"/>
      <c r="H73" s="49"/>
      <c r="I73" s="17"/>
    </row>
    <row r="74" spans="1:9" s="18" customFormat="1" ht="16.5" customHeight="1" hidden="1">
      <c r="A74" s="11"/>
      <c r="B74" s="52"/>
      <c r="C74" s="112"/>
      <c r="D74" s="112"/>
      <c r="E74" s="112"/>
      <c r="F74" s="112"/>
      <c r="G74" s="113"/>
      <c r="H74" s="46"/>
      <c r="I74" s="17"/>
    </row>
    <row r="75" spans="1:9" s="19" customFormat="1" ht="16.5" customHeight="1" hidden="1">
      <c r="A75" s="47"/>
      <c r="B75" s="53"/>
      <c r="C75" s="113"/>
      <c r="D75" s="113"/>
      <c r="E75" s="113"/>
      <c r="F75" s="113"/>
      <c r="G75" s="113"/>
      <c r="H75" s="49"/>
      <c r="I75" s="17"/>
    </row>
    <row r="76" spans="1:9" s="18" customFormat="1" ht="16.5" customHeight="1" hidden="1">
      <c r="A76" s="11"/>
      <c r="B76" s="52"/>
      <c r="C76" s="112"/>
      <c r="D76" s="112"/>
      <c r="E76" s="112"/>
      <c r="F76" s="112"/>
      <c r="G76" s="113"/>
      <c r="H76" s="46"/>
      <c r="I76" s="17"/>
    </row>
    <row r="77" spans="1:9" s="19" customFormat="1" ht="16.5" customHeight="1" hidden="1">
      <c r="A77" s="47"/>
      <c r="B77" s="53"/>
      <c r="C77" s="113"/>
      <c r="D77" s="113"/>
      <c r="E77" s="113"/>
      <c r="F77" s="113"/>
      <c r="G77" s="113"/>
      <c r="H77" s="49"/>
      <c r="I77" s="17"/>
    </row>
    <row r="78" spans="1:9" s="18" customFormat="1" ht="17.25" customHeight="1" hidden="1">
      <c r="A78" s="11"/>
      <c r="B78" s="52"/>
      <c r="C78" s="112"/>
      <c r="D78" s="112"/>
      <c r="E78" s="112"/>
      <c r="F78" s="112"/>
      <c r="G78" s="113"/>
      <c r="H78" s="46"/>
      <c r="I78" s="17"/>
    </row>
    <row r="79" spans="1:9" s="19" customFormat="1" ht="16.5" customHeight="1" hidden="1">
      <c r="A79" s="47"/>
      <c r="B79" s="53"/>
      <c r="C79" s="113"/>
      <c r="D79" s="113"/>
      <c r="E79" s="113"/>
      <c r="F79" s="113"/>
      <c r="G79" s="113"/>
      <c r="H79" s="49"/>
      <c r="I79" s="17"/>
    </row>
    <row r="80" spans="1:9" s="18" customFormat="1" ht="16.5" customHeight="1" hidden="1">
      <c r="A80" s="11"/>
      <c r="B80" s="52"/>
      <c r="C80" s="112"/>
      <c r="D80" s="112"/>
      <c r="E80" s="112"/>
      <c r="F80" s="112"/>
      <c r="G80" s="113"/>
      <c r="H80" s="46"/>
      <c r="I80" s="17"/>
    </row>
    <row r="81" spans="1:9" s="19" customFormat="1" ht="16.5" customHeight="1" hidden="1">
      <c r="A81" s="47"/>
      <c r="B81" s="53"/>
      <c r="C81" s="113"/>
      <c r="D81" s="113"/>
      <c r="E81" s="113"/>
      <c r="F81" s="113"/>
      <c r="G81" s="113"/>
      <c r="H81" s="49"/>
      <c r="I81" s="17"/>
    </row>
    <row r="82" spans="1:9" s="18" customFormat="1" ht="16.5" customHeight="1" hidden="1">
      <c r="A82" s="11"/>
      <c r="B82" s="52"/>
      <c r="C82" s="112"/>
      <c r="D82" s="112"/>
      <c r="E82" s="112"/>
      <c r="F82" s="112"/>
      <c r="G82" s="113"/>
      <c r="H82" s="46"/>
      <c r="I82" s="17"/>
    </row>
    <row r="83" spans="1:9" s="19" customFormat="1" ht="16.5" customHeight="1" hidden="1">
      <c r="A83" s="47"/>
      <c r="B83" s="53"/>
      <c r="C83" s="113"/>
      <c r="D83" s="113"/>
      <c r="E83" s="113"/>
      <c r="F83" s="113"/>
      <c r="G83" s="113"/>
      <c r="H83" s="49"/>
      <c r="I83" s="17"/>
    </row>
    <row r="84" spans="1:9" s="18" customFormat="1" ht="16.5" customHeight="1" hidden="1">
      <c r="A84" s="11"/>
      <c r="B84" s="52"/>
      <c r="C84" s="112"/>
      <c r="D84" s="112"/>
      <c r="E84" s="112"/>
      <c r="F84" s="112"/>
      <c r="G84" s="113"/>
      <c r="H84" s="46"/>
      <c r="I84" s="17"/>
    </row>
    <row r="85" spans="1:9" s="19" customFormat="1" ht="16.5" customHeight="1" hidden="1">
      <c r="A85" s="47"/>
      <c r="B85" s="53"/>
      <c r="C85" s="113"/>
      <c r="D85" s="113"/>
      <c r="E85" s="113"/>
      <c r="F85" s="113"/>
      <c r="G85" s="113"/>
      <c r="H85" s="49"/>
      <c r="I85" s="17"/>
    </row>
    <row r="86" spans="1:9" s="18" customFormat="1" ht="16.5" customHeight="1">
      <c r="A86" s="11">
        <v>13</v>
      </c>
      <c r="B86" s="45" t="s">
        <v>58</v>
      </c>
      <c r="C86" s="112">
        <f>SUM(C87:C89)</f>
        <v>49</v>
      </c>
      <c r="D86" s="112">
        <f>SUM(D87:D89)</f>
        <v>13124</v>
      </c>
      <c r="E86" s="112">
        <f>SUM(E87:E89)</f>
        <v>804</v>
      </c>
      <c r="F86" s="112">
        <f>SUM(F87:F89)</f>
        <v>0</v>
      </c>
      <c r="G86" s="112">
        <f>SUM(G87:G89)</f>
        <v>12320</v>
      </c>
      <c r="H86" s="46"/>
      <c r="I86" s="17"/>
    </row>
    <row r="87" spans="1:9" s="19" customFormat="1" ht="16.5" customHeight="1">
      <c r="A87" s="47"/>
      <c r="B87" s="48" t="s">
        <v>59</v>
      </c>
      <c r="C87" s="113">
        <v>45</v>
      </c>
      <c r="D87" s="113">
        <v>12844</v>
      </c>
      <c r="E87" s="113">
        <v>800</v>
      </c>
      <c r="F87" s="113"/>
      <c r="G87" s="113">
        <f>D87-E87-F87</f>
        <v>12044</v>
      </c>
      <c r="H87" s="49"/>
      <c r="I87" s="17"/>
    </row>
    <row r="88" spans="1:9" s="19" customFormat="1" ht="16.5" customHeight="1" hidden="1">
      <c r="A88" s="47"/>
      <c r="B88" s="48" t="s">
        <v>60</v>
      </c>
      <c r="C88" s="113"/>
      <c r="D88" s="113"/>
      <c r="E88" s="113"/>
      <c r="F88" s="113"/>
      <c r="G88" s="113">
        <f>D88-E88-F88</f>
        <v>0</v>
      </c>
      <c r="H88" s="49"/>
      <c r="I88" s="17"/>
    </row>
    <row r="89" spans="1:9" s="19" customFormat="1" ht="16.5" customHeight="1">
      <c r="A89" s="47"/>
      <c r="B89" s="48" t="s">
        <v>61</v>
      </c>
      <c r="C89" s="113">
        <v>4</v>
      </c>
      <c r="D89" s="113">
        <v>280</v>
      </c>
      <c r="E89" s="113">
        <v>4</v>
      </c>
      <c r="F89" s="113"/>
      <c r="G89" s="113">
        <f>D89-E89-F89</f>
        <v>276</v>
      </c>
      <c r="H89" s="49"/>
      <c r="I89" s="17"/>
    </row>
    <row r="90" spans="1:9" s="20" customFormat="1" ht="16.5" customHeight="1">
      <c r="A90" s="11">
        <v>14</v>
      </c>
      <c r="B90" s="45" t="s">
        <v>62</v>
      </c>
      <c r="C90" s="112">
        <f>SUM(C91)</f>
        <v>25</v>
      </c>
      <c r="D90" s="112">
        <f>SUM(D91)</f>
        <v>8319</v>
      </c>
      <c r="E90" s="112">
        <f>SUM(E91)</f>
        <v>574</v>
      </c>
      <c r="F90" s="112">
        <f>SUM(F91)</f>
        <v>0</v>
      </c>
      <c r="G90" s="112">
        <f>SUM(G91)</f>
        <v>7745</v>
      </c>
      <c r="H90" s="49"/>
      <c r="I90" s="17"/>
    </row>
    <row r="91" spans="1:9" s="19" customFormat="1" ht="16.5" customHeight="1">
      <c r="A91" s="47"/>
      <c r="B91" s="48" t="s">
        <v>63</v>
      </c>
      <c r="C91" s="113">
        <v>25</v>
      </c>
      <c r="D91" s="113">
        <v>8319</v>
      </c>
      <c r="E91" s="113">
        <v>574</v>
      </c>
      <c r="F91" s="113"/>
      <c r="G91" s="113">
        <f>D91-E91-F91</f>
        <v>7745</v>
      </c>
      <c r="H91" s="49"/>
      <c r="I91" s="17"/>
    </row>
    <row r="92" spans="1:9" s="20" customFormat="1" ht="16.5" customHeight="1">
      <c r="A92" s="11">
        <v>15</v>
      </c>
      <c r="B92" s="45" t="s">
        <v>64</v>
      </c>
      <c r="C92" s="112">
        <f>SUM(C93:C94)</f>
        <v>37</v>
      </c>
      <c r="D92" s="112">
        <f>SUM(D93:D94)</f>
        <v>4476</v>
      </c>
      <c r="E92" s="112">
        <f>SUM(E93:E94)</f>
        <v>127</v>
      </c>
      <c r="F92" s="112">
        <f>SUM(F93:F94)</f>
        <v>0</v>
      </c>
      <c r="G92" s="112">
        <f>SUM(G93:G94)</f>
        <v>4349</v>
      </c>
      <c r="H92" s="46"/>
      <c r="I92" s="17"/>
    </row>
    <row r="93" spans="1:9" s="20" customFormat="1" ht="16.5" customHeight="1">
      <c r="A93" s="54"/>
      <c r="B93" s="48" t="s">
        <v>10</v>
      </c>
      <c r="C93" s="113">
        <v>23</v>
      </c>
      <c r="D93" s="113">
        <v>2949</v>
      </c>
      <c r="E93" s="113">
        <v>90</v>
      </c>
      <c r="F93" s="113"/>
      <c r="G93" s="113">
        <f>D93-E93-F93</f>
        <v>2859</v>
      </c>
      <c r="H93" s="49"/>
      <c r="I93" s="17"/>
    </row>
    <row r="94" spans="1:9" s="20" customFormat="1" ht="16.5" customHeight="1">
      <c r="A94" s="54"/>
      <c r="B94" s="48" t="s">
        <v>65</v>
      </c>
      <c r="C94" s="113">
        <v>14</v>
      </c>
      <c r="D94" s="113">
        <v>1527</v>
      </c>
      <c r="E94" s="113">
        <v>37</v>
      </c>
      <c r="F94" s="113"/>
      <c r="G94" s="113">
        <f>D94-E94-F94</f>
        <v>1490</v>
      </c>
      <c r="H94" s="49"/>
      <c r="I94" s="17"/>
    </row>
    <row r="95" spans="1:9" s="20" customFormat="1" ht="16.5" customHeight="1" hidden="1">
      <c r="A95" s="11"/>
      <c r="B95" s="45"/>
      <c r="C95" s="112"/>
      <c r="D95" s="112"/>
      <c r="E95" s="112"/>
      <c r="F95" s="112"/>
      <c r="G95" s="112"/>
      <c r="H95" s="49"/>
      <c r="I95" s="17"/>
    </row>
    <row r="96" spans="1:9" s="19" customFormat="1" ht="16.5" customHeight="1" hidden="1">
      <c r="A96" s="47"/>
      <c r="B96" s="48"/>
      <c r="C96" s="113"/>
      <c r="D96" s="113"/>
      <c r="E96" s="113"/>
      <c r="F96" s="113"/>
      <c r="G96" s="113"/>
      <c r="H96" s="49"/>
      <c r="I96" s="17"/>
    </row>
    <row r="97" spans="1:9" s="20" customFormat="1" ht="16.5" customHeight="1" hidden="1">
      <c r="A97" s="11"/>
      <c r="B97" s="45"/>
      <c r="C97" s="112"/>
      <c r="D97" s="112"/>
      <c r="E97" s="112"/>
      <c r="F97" s="112"/>
      <c r="G97" s="112"/>
      <c r="H97" s="46"/>
      <c r="I97" s="17"/>
    </row>
    <row r="98" spans="1:9" s="19" customFormat="1" ht="16.5" customHeight="1" hidden="1">
      <c r="A98" s="47"/>
      <c r="B98" s="48"/>
      <c r="C98" s="113"/>
      <c r="D98" s="113"/>
      <c r="E98" s="113"/>
      <c r="F98" s="113"/>
      <c r="G98" s="113"/>
      <c r="H98" s="49"/>
      <c r="I98" s="17"/>
    </row>
    <row r="99" spans="1:9" s="18" customFormat="1" ht="16.5" customHeight="1">
      <c r="A99" s="11">
        <v>16</v>
      </c>
      <c r="B99" s="45" t="s">
        <v>66</v>
      </c>
      <c r="C99" s="112">
        <f>SUM(C100:C103)</f>
        <v>44</v>
      </c>
      <c r="D99" s="112">
        <f>SUM(D100:D103)</f>
        <v>6360</v>
      </c>
      <c r="E99" s="112">
        <f>SUM(E100:E103)</f>
        <v>200</v>
      </c>
      <c r="F99" s="112">
        <f>SUM(F100:F103)</f>
        <v>24</v>
      </c>
      <c r="G99" s="112">
        <f>SUM(G100:G103)</f>
        <v>6136</v>
      </c>
      <c r="H99" s="46"/>
      <c r="I99" s="17"/>
    </row>
    <row r="100" spans="1:9" s="19" customFormat="1" ht="16.5" customHeight="1">
      <c r="A100" s="47"/>
      <c r="B100" s="48" t="s">
        <v>51</v>
      </c>
      <c r="C100" s="113"/>
      <c r="D100" s="113">
        <v>100</v>
      </c>
      <c r="E100" s="113"/>
      <c r="F100" s="113"/>
      <c r="G100" s="113">
        <f>D100-E100-F100</f>
        <v>100</v>
      </c>
      <c r="H100" s="49"/>
      <c r="I100" s="17"/>
    </row>
    <row r="101" spans="1:9" s="20" customFormat="1" ht="16.5" customHeight="1">
      <c r="A101" s="54"/>
      <c r="B101" s="48" t="s">
        <v>10</v>
      </c>
      <c r="C101" s="113">
        <v>37</v>
      </c>
      <c r="D101" s="113">
        <v>5180</v>
      </c>
      <c r="E101" s="113">
        <v>193</v>
      </c>
      <c r="F101" s="113">
        <v>24</v>
      </c>
      <c r="G101" s="113">
        <f>D101-E101-F101</f>
        <v>4963</v>
      </c>
      <c r="H101" s="49"/>
      <c r="I101" s="17"/>
    </row>
    <row r="102" spans="1:9" s="18" customFormat="1" ht="16.5" customHeight="1">
      <c r="A102" s="11"/>
      <c r="B102" s="48" t="s">
        <v>67</v>
      </c>
      <c r="C102" s="112">
        <v>7</v>
      </c>
      <c r="D102" s="113">
        <v>480</v>
      </c>
      <c r="E102" s="112">
        <v>7</v>
      </c>
      <c r="F102" s="112"/>
      <c r="G102" s="113">
        <f>D102-E102-F102</f>
        <v>473</v>
      </c>
      <c r="H102" s="46"/>
      <c r="I102" s="17"/>
    </row>
    <row r="103" spans="1:9" s="19" customFormat="1" ht="16.5" customHeight="1">
      <c r="A103" s="47"/>
      <c r="B103" s="48" t="s">
        <v>12</v>
      </c>
      <c r="C103" s="113"/>
      <c r="D103" s="113">
        <v>600</v>
      </c>
      <c r="E103" s="113"/>
      <c r="F103" s="113"/>
      <c r="G103" s="113">
        <f>D103-E103-F103</f>
        <v>600</v>
      </c>
      <c r="H103" s="49"/>
      <c r="I103" s="17"/>
    </row>
    <row r="104" spans="1:9" s="19" customFormat="1" ht="16.5" customHeight="1" hidden="1">
      <c r="A104" s="47"/>
      <c r="B104" s="48"/>
      <c r="C104" s="113"/>
      <c r="D104" s="113"/>
      <c r="E104" s="113"/>
      <c r="F104" s="113"/>
      <c r="G104" s="113"/>
      <c r="H104" s="49"/>
      <c r="I104" s="17"/>
    </row>
    <row r="105" spans="1:9" s="19" customFormat="1" ht="16.5" customHeight="1" hidden="1">
      <c r="A105" s="47"/>
      <c r="B105" s="48"/>
      <c r="C105" s="113"/>
      <c r="D105" s="113"/>
      <c r="E105" s="113"/>
      <c r="F105" s="113"/>
      <c r="G105" s="113"/>
      <c r="H105" s="49"/>
      <c r="I105" s="17"/>
    </row>
    <row r="106" spans="1:9" s="18" customFormat="1" ht="16.5" customHeight="1">
      <c r="A106" s="11">
        <v>17</v>
      </c>
      <c r="B106" s="45" t="s">
        <v>68</v>
      </c>
      <c r="C106" s="112">
        <f>SUM(C107:C108)</f>
        <v>61</v>
      </c>
      <c r="D106" s="112">
        <f>SUM(D107:D108)</f>
        <v>14374</v>
      </c>
      <c r="E106" s="112">
        <f>SUM(E107:E108)</f>
        <v>262</v>
      </c>
      <c r="F106" s="112">
        <f>SUM(F107:F108)</f>
        <v>0</v>
      </c>
      <c r="G106" s="112">
        <f>SUM(G107:G108)</f>
        <v>14112</v>
      </c>
      <c r="H106" s="46"/>
      <c r="I106" s="17"/>
    </row>
    <row r="107" spans="1:9" s="19" customFormat="1" ht="16.5" customHeight="1">
      <c r="A107" s="47"/>
      <c r="B107" s="48" t="s">
        <v>10</v>
      </c>
      <c r="C107" s="113">
        <v>56</v>
      </c>
      <c r="D107" s="113">
        <v>10488</v>
      </c>
      <c r="E107" s="113">
        <v>243</v>
      </c>
      <c r="F107" s="113"/>
      <c r="G107" s="113">
        <f>D107-E107-F107</f>
        <v>10245</v>
      </c>
      <c r="H107" s="49"/>
      <c r="I107" s="17"/>
    </row>
    <row r="108" spans="1:9" s="19" customFormat="1" ht="16.5" customHeight="1">
      <c r="A108" s="47"/>
      <c r="B108" s="48" t="s">
        <v>69</v>
      </c>
      <c r="C108" s="113">
        <v>5</v>
      </c>
      <c r="D108" s="113">
        <v>3886</v>
      </c>
      <c r="E108" s="113">
        <v>19</v>
      </c>
      <c r="F108" s="113"/>
      <c r="G108" s="113">
        <f>D108-E108-F108</f>
        <v>3867</v>
      </c>
      <c r="H108" s="49"/>
      <c r="I108" s="17"/>
    </row>
    <row r="109" spans="1:9" s="18" customFormat="1" ht="16.5" customHeight="1">
      <c r="A109" s="11">
        <v>18</v>
      </c>
      <c r="B109" s="45" t="s">
        <v>70</v>
      </c>
      <c r="C109" s="112">
        <f>SUM(C110:C112)</f>
        <v>60</v>
      </c>
      <c r="D109" s="112">
        <f>SUM(D110:D112)</f>
        <v>6827</v>
      </c>
      <c r="E109" s="112">
        <f>SUM(E110:E112)</f>
        <v>174</v>
      </c>
      <c r="F109" s="112">
        <f>SUM(F110:F112)</f>
        <v>80</v>
      </c>
      <c r="G109" s="112">
        <f>SUM(G110:G112)</f>
        <v>6573</v>
      </c>
      <c r="H109" s="46"/>
      <c r="I109" s="17"/>
    </row>
    <row r="110" spans="1:9" s="19" customFormat="1" ht="16.5" customHeight="1">
      <c r="A110" s="47"/>
      <c r="B110" s="48" t="s">
        <v>10</v>
      </c>
      <c r="C110" s="113">
        <v>31</v>
      </c>
      <c r="D110" s="113">
        <v>4418</v>
      </c>
      <c r="E110" s="113">
        <v>124</v>
      </c>
      <c r="F110" s="113">
        <v>10</v>
      </c>
      <c r="G110" s="113">
        <f>D110-E110-F110</f>
        <v>4284</v>
      </c>
      <c r="H110" s="49"/>
      <c r="I110" s="17"/>
    </row>
    <row r="111" spans="1:9" s="19" customFormat="1" ht="16.5" customHeight="1">
      <c r="A111" s="47"/>
      <c r="B111" s="48" t="s">
        <v>71</v>
      </c>
      <c r="C111" s="113"/>
      <c r="D111" s="113"/>
      <c r="E111" s="113"/>
      <c r="F111" s="113"/>
      <c r="G111" s="113">
        <f>D111-E111-F111</f>
        <v>0</v>
      </c>
      <c r="H111" s="49"/>
      <c r="I111" s="17"/>
    </row>
    <row r="112" spans="1:9" s="19" customFormat="1" ht="16.5" customHeight="1">
      <c r="A112" s="47"/>
      <c r="B112" s="48" t="s">
        <v>72</v>
      </c>
      <c r="C112" s="113">
        <v>29</v>
      </c>
      <c r="D112" s="113">
        <v>2409</v>
      </c>
      <c r="E112" s="113">
        <v>50</v>
      </c>
      <c r="F112" s="113">
        <v>70</v>
      </c>
      <c r="G112" s="113">
        <f>D112-E112-F112</f>
        <v>2289</v>
      </c>
      <c r="H112" s="49"/>
      <c r="I112" s="17"/>
    </row>
    <row r="113" spans="1:9" s="18" customFormat="1" ht="16.5" customHeight="1">
      <c r="A113" s="11">
        <v>19</v>
      </c>
      <c r="B113" s="45" t="s">
        <v>73</v>
      </c>
      <c r="C113" s="112">
        <f>SUM(C114:C116)</f>
        <v>66</v>
      </c>
      <c r="D113" s="112">
        <f>SUM(D114:D116)</f>
        <v>7420</v>
      </c>
      <c r="E113" s="112">
        <f>SUM(E114:E116)</f>
        <v>222</v>
      </c>
      <c r="F113" s="112">
        <f>SUM(F114:F116)</f>
        <v>0</v>
      </c>
      <c r="G113" s="112">
        <f>SUM(G114:G116)</f>
        <v>7198</v>
      </c>
      <c r="H113" s="46"/>
      <c r="I113" s="17"/>
    </row>
    <row r="114" spans="1:9" s="20" customFormat="1" ht="16.5" customHeight="1">
      <c r="A114" s="54"/>
      <c r="B114" s="48" t="s">
        <v>10</v>
      </c>
      <c r="C114" s="113">
        <v>51</v>
      </c>
      <c r="D114" s="113">
        <v>6353</v>
      </c>
      <c r="E114" s="113">
        <v>207</v>
      </c>
      <c r="F114" s="113"/>
      <c r="G114" s="113">
        <f>D114-E114-F114</f>
        <v>6146</v>
      </c>
      <c r="H114" s="49"/>
      <c r="I114" s="17"/>
    </row>
    <row r="115" spans="1:9" s="19" customFormat="1" ht="16.5" customHeight="1">
      <c r="A115" s="47"/>
      <c r="B115" s="48" t="s">
        <v>51</v>
      </c>
      <c r="C115" s="113"/>
      <c r="D115" s="113">
        <v>100</v>
      </c>
      <c r="E115" s="113"/>
      <c r="F115" s="113"/>
      <c r="G115" s="113">
        <f>D115-E115-F115</f>
        <v>100</v>
      </c>
      <c r="H115" s="49"/>
      <c r="I115" s="17"/>
    </row>
    <row r="116" spans="1:9" s="20" customFormat="1" ht="16.5" customHeight="1">
      <c r="A116" s="54"/>
      <c r="B116" s="48" t="s">
        <v>65</v>
      </c>
      <c r="C116" s="113">
        <v>15</v>
      </c>
      <c r="D116" s="113">
        <v>967</v>
      </c>
      <c r="E116" s="113">
        <v>15</v>
      </c>
      <c r="F116" s="113"/>
      <c r="G116" s="113">
        <f>D116-E116-F116</f>
        <v>952</v>
      </c>
      <c r="H116" s="49"/>
      <c r="I116" s="17"/>
    </row>
    <row r="117" spans="1:9" s="18" customFormat="1" ht="16.5" customHeight="1">
      <c r="A117" s="11">
        <v>20</v>
      </c>
      <c r="B117" s="45" t="s">
        <v>74</v>
      </c>
      <c r="C117" s="112">
        <f>SUM(C118)</f>
        <v>30</v>
      </c>
      <c r="D117" s="112">
        <f>SUM(D118)</f>
        <v>4964</v>
      </c>
      <c r="E117" s="112">
        <f>SUM(E118)</f>
        <v>156</v>
      </c>
      <c r="F117" s="112">
        <f>SUM(F118)</f>
        <v>0</v>
      </c>
      <c r="G117" s="112">
        <f>SUM(G118)</f>
        <v>4808</v>
      </c>
      <c r="H117" s="46"/>
      <c r="I117" s="17"/>
    </row>
    <row r="118" spans="1:9" s="20" customFormat="1" ht="16.5" customHeight="1">
      <c r="A118" s="54"/>
      <c r="B118" s="48" t="s">
        <v>10</v>
      </c>
      <c r="C118" s="113">
        <v>30</v>
      </c>
      <c r="D118" s="113">
        <v>4964</v>
      </c>
      <c r="E118" s="113">
        <v>156</v>
      </c>
      <c r="F118" s="113"/>
      <c r="G118" s="113">
        <f>D118-E118-F118</f>
        <v>4808</v>
      </c>
      <c r="H118" s="49"/>
      <c r="I118" s="17"/>
    </row>
    <row r="119" spans="1:9" s="18" customFormat="1" ht="16.5" customHeight="1">
      <c r="A119" s="11">
        <v>21</v>
      </c>
      <c r="B119" s="45" t="s">
        <v>75</v>
      </c>
      <c r="C119" s="112">
        <f>SUM(C120:C126)</f>
        <v>239</v>
      </c>
      <c r="D119" s="112">
        <f>SUM(D120:D126)</f>
        <v>67311</v>
      </c>
      <c r="E119" s="112">
        <f>SUM(E120:E126)</f>
        <v>1361</v>
      </c>
      <c r="F119" s="112">
        <f>SUM(F120:F126)</f>
        <v>0</v>
      </c>
      <c r="G119" s="112">
        <f>SUM(G120:G126)</f>
        <v>65950</v>
      </c>
      <c r="H119" s="46"/>
      <c r="I119" s="17"/>
    </row>
    <row r="120" spans="1:9" s="20" customFormat="1" ht="16.5" customHeight="1">
      <c r="A120" s="54"/>
      <c r="B120" s="48" t="s">
        <v>76</v>
      </c>
      <c r="C120" s="113">
        <v>204</v>
      </c>
      <c r="D120" s="113">
        <v>47700</v>
      </c>
      <c r="E120" s="113">
        <v>1293</v>
      </c>
      <c r="F120" s="113"/>
      <c r="G120" s="113">
        <f aca="true" t="shared" si="3" ref="G120:G125">D120-E120-F120</f>
        <v>46407</v>
      </c>
      <c r="H120" s="49"/>
      <c r="I120" s="17"/>
    </row>
    <row r="121" spans="1:9" s="21" customFormat="1" ht="16.5" customHeight="1">
      <c r="A121" s="55"/>
      <c r="B121" s="48" t="s">
        <v>77</v>
      </c>
      <c r="C121" s="115"/>
      <c r="D121" s="113">
        <v>1500</v>
      </c>
      <c r="E121" s="113"/>
      <c r="F121" s="113"/>
      <c r="G121" s="113">
        <f t="shared" si="3"/>
        <v>1500</v>
      </c>
      <c r="H121" s="49"/>
      <c r="I121" s="17"/>
    </row>
    <row r="122" spans="1:9" s="20" customFormat="1" ht="16.5" customHeight="1">
      <c r="A122" s="54"/>
      <c r="B122" s="48" t="s">
        <v>78</v>
      </c>
      <c r="C122" s="113"/>
      <c r="D122" s="113">
        <v>10715</v>
      </c>
      <c r="E122" s="113"/>
      <c r="F122" s="113"/>
      <c r="G122" s="113">
        <f t="shared" si="3"/>
        <v>10715</v>
      </c>
      <c r="H122" s="49"/>
      <c r="I122" s="17"/>
    </row>
    <row r="123" spans="1:9" s="20" customFormat="1" ht="16.5" customHeight="1">
      <c r="A123" s="54"/>
      <c r="B123" s="48" t="s">
        <v>79</v>
      </c>
      <c r="C123" s="113"/>
      <c r="D123" s="113">
        <v>973</v>
      </c>
      <c r="E123" s="113"/>
      <c r="F123" s="113"/>
      <c r="G123" s="113">
        <f t="shared" si="3"/>
        <v>973</v>
      </c>
      <c r="H123" s="49"/>
      <c r="I123" s="17"/>
    </row>
    <row r="124" spans="1:9" s="20" customFormat="1" ht="16.5" customHeight="1">
      <c r="A124" s="54"/>
      <c r="B124" s="48" t="s">
        <v>80</v>
      </c>
      <c r="C124" s="113">
        <v>35</v>
      </c>
      <c r="D124" s="113">
        <v>3197</v>
      </c>
      <c r="E124" s="113">
        <v>68</v>
      </c>
      <c r="F124" s="113"/>
      <c r="G124" s="113">
        <f t="shared" si="3"/>
        <v>3129</v>
      </c>
      <c r="H124" s="49"/>
      <c r="I124" s="17"/>
    </row>
    <row r="125" spans="1:9" s="20" customFormat="1" ht="16.5" customHeight="1">
      <c r="A125" s="54"/>
      <c r="B125" s="48" t="s">
        <v>12</v>
      </c>
      <c r="C125" s="113"/>
      <c r="D125" s="113">
        <v>1968</v>
      </c>
      <c r="E125" s="113"/>
      <c r="F125" s="113"/>
      <c r="G125" s="113">
        <f t="shared" si="3"/>
        <v>1968</v>
      </c>
      <c r="H125" s="49"/>
      <c r="I125" s="17"/>
    </row>
    <row r="126" spans="1:9" s="21" customFormat="1" ht="16.5" customHeight="1">
      <c r="A126" s="55"/>
      <c r="B126" s="48" t="s">
        <v>81</v>
      </c>
      <c r="C126" s="115"/>
      <c r="D126" s="113">
        <v>1258</v>
      </c>
      <c r="E126" s="115"/>
      <c r="F126" s="115"/>
      <c r="G126" s="113">
        <f>SUM(D126)</f>
        <v>1258</v>
      </c>
      <c r="H126" s="56"/>
      <c r="I126" s="17"/>
    </row>
    <row r="127" spans="1:9" s="21" customFormat="1" ht="16.5" customHeight="1">
      <c r="A127" s="11">
        <v>22</v>
      </c>
      <c r="B127" s="52" t="s">
        <v>82</v>
      </c>
      <c r="C127" s="112">
        <v>53</v>
      </c>
      <c r="D127" s="112">
        <v>6903</v>
      </c>
      <c r="E127" s="112">
        <v>176</v>
      </c>
      <c r="F127" s="113">
        <v>100</v>
      </c>
      <c r="G127" s="112">
        <f>D127-E127-F127</f>
        <v>6627</v>
      </c>
      <c r="H127" s="56"/>
      <c r="I127" s="17"/>
    </row>
    <row r="128" spans="1:9" s="18" customFormat="1" ht="16.5" customHeight="1">
      <c r="A128" s="11">
        <v>23</v>
      </c>
      <c r="B128" s="45" t="s">
        <v>83</v>
      </c>
      <c r="C128" s="112">
        <f>SUM(C129)</f>
        <v>23</v>
      </c>
      <c r="D128" s="112">
        <f>D129</f>
        <v>4034</v>
      </c>
      <c r="E128" s="112">
        <f>E129</f>
        <v>157</v>
      </c>
      <c r="F128" s="112">
        <f>F129</f>
        <v>0</v>
      </c>
      <c r="G128" s="112">
        <f>G129</f>
        <v>3877</v>
      </c>
      <c r="H128" s="46"/>
      <c r="I128" s="17"/>
    </row>
    <row r="129" spans="1:9" s="20" customFormat="1" ht="16.5" customHeight="1">
      <c r="A129" s="54"/>
      <c r="B129" s="48" t="s">
        <v>84</v>
      </c>
      <c r="C129" s="113">
        <v>23</v>
      </c>
      <c r="D129" s="113">
        <v>4034</v>
      </c>
      <c r="E129" s="113">
        <v>157</v>
      </c>
      <c r="F129" s="113"/>
      <c r="G129" s="113">
        <f>D129-E129-F129</f>
        <v>3877</v>
      </c>
      <c r="H129" s="49"/>
      <c r="I129" s="17"/>
    </row>
    <row r="130" spans="1:9" s="18" customFormat="1" ht="16.5" customHeight="1">
      <c r="A130" s="11">
        <v>24</v>
      </c>
      <c r="B130" s="45" t="s">
        <v>85</v>
      </c>
      <c r="C130" s="112">
        <f>SUM(C131:C133)</f>
        <v>34</v>
      </c>
      <c r="D130" s="112">
        <f>SUM(D131:D133)</f>
        <v>4906</v>
      </c>
      <c r="E130" s="112">
        <f>SUM(E131:E133)</f>
        <v>122</v>
      </c>
      <c r="F130" s="112">
        <f>SUM(F131:F133)</f>
        <v>0</v>
      </c>
      <c r="G130" s="112">
        <f>SUM(G131:G133)</f>
        <v>4784</v>
      </c>
      <c r="H130" s="46"/>
      <c r="I130" s="17"/>
    </row>
    <row r="131" spans="1:9" s="20" customFormat="1" ht="16.5" customHeight="1">
      <c r="A131" s="54"/>
      <c r="B131" s="48" t="s">
        <v>84</v>
      </c>
      <c r="C131" s="113">
        <v>27</v>
      </c>
      <c r="D131" s="113">
        <v>3442</v>
      </c>
      <c r="E131" s="113">
        <v>77</v>
      </c>
      <c r="F131" s="113"/>
      <c r="G131" s="113">
        <f>D131-E131-F131</f>
        <v>3365</v>
      </c>
      <c r="H131" s="49"/>
      <c r="I131" s="17"/>
    </row>
    <row r="132" spans="1:9" s="20" customFormat="1" ht="16.5" customHeight="1">
      <c r="A132" s="54"/>
      <c r="B132" s="48" t="s">
        <v>86</v>
      </c>
      <c r="C132" s="113"/>
      <c r="D132" s="113"/>
      <c r="E132" s="113"/>
      <c r="F132" s="113"/>
      <c r="G132" s="113">
        <f>D132-E132-F132</f>
        <v>0</v>
      </c>
      <c r="H132" s="49"/>
      <c r="I132" s="17"/>
    </row>
    <row r="133" spans="1:9" s="20" customFormat="1" ht="16.5" customHeight="1">
      <c r="A133" s="54"/>
      <c r="B133" s="48" t="s">
        <v>87</v>
      </c>
      <c r="C133" s="113">
        <v>7</v>
      </c>
      <c r="D133" s="113">
        <v>1464</v>
      </c>
      <c r="E133" s="113">
        <v>45</v>
      </c>
      <c r="F133" s="113"/>
      <c r="G133" s="113">
        <f>D133-E133-F133</f>
        <v>1419</v>
      </c>
      <c r="H133" s="49"/>
      <c r="I133" s="17"/>
    </row>
    <row r="134" spans="1:9" s="18" customFormat="1" ht="16.5" customHeight="1">
      <c r="A134" s="11">
        <v>25</v>
      </c>
      <c r="B134" s="45" t="s">
        <v>88</v>
      </c>
      <c r="C134" s="112">
        <f>SUM(C135)</f>
        <v>23</v>
      </c>
      <c r="D134" s="112">
        <f>SUM(D135:D136)</f>
        <v>3768</v>
      </c>
      <c r="E134" s="112">
        <f>SUM(E135:E136)</f>
        <v>106</v>
      </c>
      <c r="F134" s="112">
        <f>SUM(F135:F136)</f>
        <v>0</v>
      </c>
      <c r="G134" s="112">
        <f>SUM(G135:G136)</f>
        <v>3662</v>
      </c>
      <c r="H134" s="46"/>
      <c r="I134" s="17"/>
    </row>
    <row r="135" spans="1:9" s="20" customFormat="1" ht="16.5" customHeight="1">
      <c r="A135" s="54"/>
      <c r="B135" s="48" t="s">
        <v>84</v>
      </c>
      <c r="C135" s="113">
        <v>23</v>
      </c>
      <c r="D135" s="113">
        <v>3768</v>
      </c>
      <c r="E135" s="113">
        <v>106</v>
      </c>
      <c r="F135" s="113"/>
      <c r="G135" s="113">
        <f aca="true" t="shared" si="4" ref="G135:G140">D135-E135-F135</f>
        <v>3662</v>
      </c>
      <c r="H135" s="49"/>
      <c r="I135" s="17"/>
    </row>
    <row r="136" spans="1:9" s="20" customFormat="1" ht="16.5" customHeight="1">
      <c r="A136" s="54"/>
      <c r="B136" s="48" t="s">
        <v>12</v>
      </c>
      <c r="C136" s="113"/>
      <c r="D136" s="113"/>
      <c r="E136" s="113"/>
      <c r="F136" s="113"/>
      <c r="G136" s="113">
        <f t="shared" si="4"/>
        <v>0</v>
      </c>
      <c r="H136" s="49"/>
      <c r="I136" s="17"/>
    </row>
    <row r="137" spans="1:9" s="18" customFormat="1" ht="16.5" customHeight="1">
      <c r="A137" s="11">
        <v>26</v>
      </c>
      <c r="B137" s="45" t="s">
        <v>89</v>
      </c>
      <c r="C137" s="112">
        <f>C138</f>
        <v>11</v>
      </c>
      <c r="D137" s="112">
        <f>D138</f>
        <v>1773</v>
      </c>
      <c r="E137" s="112">
        <f>E138</f>
        <v>44</v>
      </c>
      <c r="F137" s="112">
        <f>F138</f>
        <v>0</v>
      </c>
      <c r="G137" s="112">
        <f>G138</f>
        <v>1729</v>
      </c>
      <c r="H137" s="46"/>
      <c r="I137" s="17"/>
    </row>
    <row r="138" spans="1:9" s="20" customFormat="1" ht="16.5" customHeight="1">
      <c r="A138" s="54"/>
      <c r="B138" s="48" t="s">
        <v>84</v>
      </c>
      <c r="C138" s="113">
        <v>11</v>
      </c>
      <c r="D138" s="113">
        <v>1773</v>
      </c>
      <c r="E138" s="113">
        <v>44</v>
      </c>
      <c r="F138" s="113"/>
      <c r="G138" s="113">
        <f t="shared" si="4"/>
        <v>1729</v>
      </c>
      <c r="H138" s="49"/>
      <c r="I138" s="17"/>
    </row>
    <row r="139" spans="1:9" s="18" customFormat="1" ht="16.5" customHeight="1">
      <c r="A139" s="11">
        <v>27</v>
      </c>
      <c r="B139" s="45" t="s">
        <v>90</v>
      </c>
      <c r="C139" s="112">
        <f>SUM(C140)</f>
        <v>23</v>
      </c>
      <c r="D139" s="112">
        <f>SUM(D140)</f>
        <v>3046</v>
      </c>
      <c r="E139" s="112">
        <f>SUM(E140)</f>
        <v>73</v>
      </c>
      <c r="F139" s="112">
        <f>SUM(F140)</f>
        <v>0</v>
      </c>
      <c r="G139" s="112">
        <f>SUM(G140)</f>
        <v>2973</v>
      </c>
      <c r="H139" s="46"/>
      <c r="I139" s="17"/>
    </row>
    <row r="140" spans="1:9" s="20" customFormat="1" ht="16.5" customHeight="1">
      <c r="A140" s="54"/>
      <c r="B140" s="48" t="s">
        <v>84</v>
      </c>
      <c r="C140" s="113">
        <v>23</v>
      </c>
      <c r="D140" s="113">
        <v>3046</v>
      </c>
      <c r="E140" s="113">
        <v>73</v>
      </c>
      <c r="F140" s="113"/>
      <c r="G140" s="113">
        <f t="shared" si="4"/>
        <v>2973</v>
      </c>
      <c r="H140" s="49"/>
      <c r="I140" s="17"/>
    </row>
    <row r="141" spans="1:9" s="18" customFormat="1" ht="16.5" customHeight="1" hidden="1">
      <c r="A141" s="57"/>
      <c r="B141" s="45"/>
      <c r="C141" s="116"/>
      <c r="D141" s="116"/>
      <c r="E141" s="116"/>
      <c r="F141" s="116"/>
      <c r="G141" s="116"/>
      <c r="H141" s="58"/>
      <c r="I141" s="17"/>
    </row>
    <row r="142" spans="1:9" s="20" customFormat="1" ht="16.5" customHeight="1" hidden="1">
      <c r="A142" s="59"/>
      <c r="B142" s="48"/>
      <c r="C142" s="117"/>
      <c r="D142" s="117"/>
      <c r="E142" s="117"/>
      <c r="F142" s="117"/>
      <c r="G142" s="113"/>
      <c r="H142" s="60"/>
      <c r="I142" s="17"/>
    </row>
    <row r="143" spans="1:9" s="20" customFormat="1" ht="16.5" customHeight="1" hidden="1">
      <c r="A143" s="59"/>
      <c r="B143" s="61"/>
      <c r="C143" s="117"/>
      <c r="D143" s="117"/>
      <c r="E143" s="117"/>
      <c r="F143" s="117"/>
      <c r="G143" s="113"/>
      <c r="H143" s="60"/>
      <c r="I143" s="17"/>
    </row>
    <row r="144" spans="1:9" s="18" customFormat="1" ht="16.5" customHeight="1" hidden="1">
      <c r="A144" s="57"/>
      <c r="B144" s="45"/>
      <c r="C144" s="116"/>
      <c r="D144" s="116"/>
      <c r="E144" s="116"/>
      <c r="F144" s="116"/>
      <c r="G144" s="116"/>
      <c r="H144" s="58"/>
      <c r="I144" s="17"/>
    </row>
    <row r="145" spans="1:9" s="20" customFormat="1" ht="16.5" customHeight="1" hidden="1">
      <c r="A145" s="59"/>
      <c r="B145" s="48"/>
      <c r="C145" s="117"/>
      <c r="D145" s="117"/>
      <c r="E145" s="117"/>
      <c r="F145" s="117"/>
      <c r="G145" s="113"/>
      <c r="H145" s="60"/>
      <c r="I145" s="17"/>
    </row>
    <row r="146" spans="1:9" s="18" customFormat="1" ht="16.5" customHeight="1" hidden="1">
      <c r="A146" s="57"/>
      <c r="B146" s="45"/>
      <c r="C146" s="116"/>
      <c r="D146" s="116"/>
      <c r="E146" s="116"/>
      <c r="F146" s="116"/>
      <c r="G146" s="116"/>
      <c r="H146" s="58"/>
      <c r="I146" s="17"/>
    </row>
    <row r="147" spans="1:9" s="20" customFormat="1" ht="16.5" customHeight="1" hidden="1">
      <c r="A147" s="59"/>
      <c r="B147" s="48"/>
      <c r="C147" s="117"/>
      <c r="D147" s="117"/>
      <c r="E147" s="117"/>
      <c r="F147" s="117"/>
      <c r="G147" s="113"/>
      <c r="H147" s="60"/>
      <c r="I147" s="17"/>
    </row>
    <row r="148" spans="1:9" s="20" customFormat="1" ht="16.5" customHeight="1" hidden="1">
      <c r="A148" s="59"/>
      <c r="B148" s="61"/>
      <c r="C148" s="117"/>
      <c r="D148" s="117"/>
      <c r="E148" s="117"/>
      <c r="F148" s="117"/>
      <c r="G148" s="113"/>
      <c r="H148" s="60"/>
      <c r="I148" s="17"/>
    </row>
    <row r="149" spans="1:9" s="18" customFormat="1" ht="16.5" customHeight="1" hidden="1">
      <c r="A149" s="57"/>
      <c r="B149" s="45"/>
      <c r="C149" s="116"/>
      <c r="D149" s="116"/>
      <c r="E149" s="116"/>
      <c r="F149" s="116"/>
      <c r="G149" s="116"/>
      <c r="H149" s="58"/>
      <c r="I149" s="17"/>
    </row>
    <row r="150" spans="1:9" s="20" customFormat="1" ht="16.5" customHeight="1" hidden="1">
      <c r="A150" s="59"/>
      <c r="B150" s="48"/>
      <c r="C150" s="117"/>
      <c r="D150" s="117"/>
      <c r="E150" s="117"/>
      <c r="F150" s="117"/>
      <c r="G150" s="113"/>
      <c r="H150" s="60"/>
      <c r="I150" s="17"/>
    </row>
    <row r="151" spans="1:9" s="18" customFormat="1" ht="16.5" customHeight="1" hidden="1">
      <c r="A151" s="57"/>
      <c r="B151" s="45"/>
      <c r="C151" s="116"/>
      <c r="D151" s="116"/>
      <c r="E151" s="116"/>
      <c r="F151" s="116"/>
      <c r="G151" s="116"/>
      <c r="H151" s="58"/>
      <c r="I151" s="17"/>
    </row>
    <row r="152" spans="1:9" s="20" customFormat="1" ht="16.5" customHeight="1" hidden="1">
      <c r="A152" s="59"/>
      <c r="B152" s="61"/>
      <c r="C152" s="117"/>
      <c r="D152" s="117"/>
      <c r="E152" s="117"/>
      <c r="F152" s="117"/>
      <c r="G152" s="113"/>
      <c r="H152" s="60"/>
      <c r="I152" s="17"/>
    </row>
    <row r="153" spans="1:9" s="20" customFormat="1" ht="16.5" customHeight="1" hidden="1">
      <c r="A153" s="59"/>
      <c r="B153" s="61"/>
      <c r="C153" s="117"/>
      <c r="D153" s="117"/>
      <c r="E153" s="117"/>
      <c r="F153" s="117"/>
      <c r="G153" s="113"/>
      <c r="H153" s="60"/>
      <c r="I153" s="17"/>
    </row>
    <row r="154" spans="1:9" s="18" customFormat="1" ht="16.5" customHeight="1">
      <c r="A154" s="57">
        <v>28</v>
      </c>
      <c r="B154" s="45" t="s">
        <v>91</v>
      </c>
      <c r="C154" s="116">
        <f>SUM(C155:C156)</f>
        <v>28</v>
      </c>
      <c r="D154" s="116">
        <f>SUM(D155:D156)</f>
        <v>5751</v>
      </c>
      <c r="E154" s="116">
        <f>SUM(E155:E156)</f>
        <v>61</v>
      </c>
      <c r="F154" s="116">
        <f>SUM(F155:F156)</f>
        <v>0</v>
      </c>
      <c r="G154" s="116">
        <f>SUM(G155:G156)</f>
        <v>5690</v>
      </c>
      <c r="H154" s="58"/>
      <c r="I154" s="17"/>
    </row>
    <row r="155" spans="1:9" s="20" customFormat="1" ht="16.5" customHeight="1">
      <c r="A155" s="59"/>
      <c r="B155" s="61" t="s">
        <v>10</v>
      </c>
      <c r="C155" s="117">
        <v>26</v>
      </c>
      <c r="D155" s="117">
        <v>2947</v>
      </c>
      <c r="E155" s="117">
        <v>61</v>
      </c>
      <c r="F155" s="117"/>
      <c r="G155" s="113">
        <f>D155-E155-F155</f>
        <v>2886</v>
      </c>
      <c r="H155" s="60"/>
      <c r="I155" s="17"/>
    </row>
    <row r="156" spans="1:9" s="20" customFormat="1" ht="16.5" customHeight="1">
      <c r="A156" s="59"/>
      <c r="B156" s="61" t="s">
        <v>92</v>
      </c>
      <c r="C156" s="117">
        <v>2</v>
      </c>
      <c r="D156" s="117">
        <v>2804</v>
      </c>
      <c r="E156" s="117"/>
      <c r="F156" s="117"/>
      <c r="G156" s="113">
        <f>D156-E156-F156</f>
        <v>2804</v>
      </c>
      <c r="H156" s="60"/>
      <c r="I156" s="17"/>
    </row>
    <row r="157" spans="1:9" s="18" customFormat="1" ht="16.5" customHeight="1">
      <c r="A157" s="57">
        <v>29</v>
      </c>
      <c r="B157" s="62" t="s">
        <v>93</v>
      </c>
      <c r="C157" s="116"/>
      <c r="D157" s="116">
        <v>10766</v>
      </c>
      <c r="E157" s="116"/>
      <c r="F157" s="116">
        <f>SUM(F158)</f>
        <v>0</v>
      </c>
      <c r="G157" s="112">
        <f>D157-E157-F157</f>
        <v>10766</v>
      </c>
      <c r="H157" s="58"/>
      <c r="I157" s="17"/>
    </row>
    <row r="158" spans="1:9" s="23" customFormat="1" ht="16.5" customHeight="1">
      <c r="A158" s="57">
        <v>30</v>
      </c>
      <c r="B158" s="61" t="s">
        <v>94</v>
      </c>
      <c r="C158" s="117">
        <v>11</v>
      </c>
      <c r="D158" s="117">
        <v>767</v>
      </c>
      <c r="E158" s="117">
        <v>11</v>
      </c>
      <c r="F158" s="117"/>
      <c r="G158" s="113">
        <f>D158-E158-F158</f>
        <v>756</v>
      </c>
      <c r="H158" s="60"/>
      <c r="I158" s="22"/>
    </row>
    <row r="159" spans="1:9" s="18" customFormat="1" ht="16.5" customHeight="1">
      <c r="A159" s="57">
        <v>31</v>
      </c>
      <c r="B159" s="45" t="s">
        <v>95</v>
      </c>
      <c r="C159" s="116"/>
      <c r="D159" s="112">
        <f>SUM(D160:D161)</f>
        <v>3807</v>
      </c>
      <c r="E159" s="116"/>
      <c r="F159" s="116"/>
      <c r="G159" s="112">
        <f>SUM(G160:G161)</f>
        <v>3807</v>
      </c>
      <c r="H159" s="58"/>
      <c r="I159" s="17"/>
    </row>
    <row r="160" spans="1:9" s="18" customFormat="1" ht="16.5" customHeight="1">
      <c r="A160" s="57"/>
      <c r="B160" s="63" t="s">
        <v>96</v>
      </c>
      <c r="C160" s="116"/>
      <c r="D160" s="116">
        <v>2927</v>
      </c>
      <c r="E160" s="116"/>
      <c r="F160" s="116"/>
      <c r="G160" s="113">
        <f>D160-E160-F160</f>
        <v>2927</v>
      </c>
      <c r="H160" s="58"/>
      <c r="I160" s="17"/>
    </row>
    <row r="161" spans="1:9" s="18" customFormat="1" ht="16.5" customHeight="1">
      <c r="A161" s="57"/>
      <c r="B161" s="63" t="s">
        <v>97</v>
      </c>
      <c r="C161" s="116"/>
      <c r="D161" s="116">
        <v>880</v>
      </c>
      <c r="E161" s="116"/>
      <c r="F161" s="116"/>
      <c r="G161" s="113">
        <f>D161</f>
        <v>880</v>
      </c>
      <c r="H161" s="58"/>
      <c r="I161" s="17"/>
    </row>
    <row r="162" spans="1:9" s="18" customFormat="1" ht="16.5" customHeight="1">
      <c r="A162" s="57">
        <v>32</v>
      </c>
      <c r="B162" s="64" t="s">
        <v>98</v>
      </c>
      <c r="C162" s="116">
        <v>11</v>
      </c>
      <c r="D162" s="116">
        <v>965</v>
      </c>
      <c r="E162" s="116">
        <v>38</v>
      </c>
      <c r="F162" s="116"/>
      <c r="G162" s="112">
        <f>D162-E162-F162</f>
        <v>927</v>
      </c>
      <c r="H162" s="58"/>
      <c r="I162" s="17"/>
    </row>
    <row r="163" spans="1:9" s="18" customFormat="1" ht="16.5" customHeight="1">
      <c r="A163" s="57">
        <v>33</v>
      </c>
      <c r="B163" s="62" t="s">
        <v>99</v>
      </c>
      <c r="C163" s="112">
        <f>SUM(C165,C168,C170,C173,C175,C177,C178:C184,C187,C188,C189,C191,C193,C195,C196,C198,C199)</f>
        <v>51</v>
      </c>
      <c r="D163" s="112">
        <f>SUM(D165,D168,D170,D173,D175,D177,D178:D184,D187,D188,D189,D191,D193,D195,D196,D197,D198,D199)</f>
        <v>6512</v>
      </c>
      <c r="E163" s="112">
        <f>SUM(E165,E168,E170,E173,E175,E177,E178:E184,E187,E188,E189,E191,E193,E195,E196,E198,E199)</f>
        <v>115</v>
      </c>
      <c r="F163" s="112">
        <f>SUM(F165,F168,F170,F173,F175,F177,F178:F184,F187,F188,F189,F191,F193,F195,F196,F198,F199)</f>
        <v>0</v>
      </c>
      <c r="G163" s="112">
        <f>SUM(G165,G168,G170,G173,G175,G177,G178:G184,G187,G188,G189,G191,G193,G195,G196,G197,G198,G199)</f>
        <v>6397</v>
      </c>
      <c r="H163" s="58"/>
      <c r="I163" s="17">
        <f>SUM(G165,G168,G170,G173,G175,G177,G178,G179,G180,G181,G182,G183,G184,G187,G188,G189,G191,G193,G195,G196,G197,G198,G199)</f>
        <v>6397</v>
      </c>
    </row>
    <row r="164" spans="1:9" s="20" customFormat="1" ht="16.5" customHeight="1">
      <c r="A164" s="57" t="s">
        <v>100</v>
      </c>
      <c r="B164" s="64" t="s">
        <v>101</v>
      </c>
      <c r="C164" s="117"/>
      <c r="D164" s="117"/>
      <c r="E164" s="117"/>
      <c r="F164" s="117"/>
      <c r="G164" s="113"/>
      <c r="H164" s="60"/>
      <c r="I164" s="17"/>
    </row>
    <row r="165" spans="1:9" s="18" customFormat="1" ht="16.5" customHeight="1">
      <c r="A165" s="59" t="s">
        <v>102</v>
      </c>
      <c r="B165" s="45" t="s">
        <v>103</v>
      </c>
      <c r="C165" s="116">
        <f>SUM(C166:C167)</f>
        <v>3</v>
      </c>
      <c r="D165" s="116">
        <f>SUM(D166:D167)</f>
        <v>587</v>
      </c>
      <c r="E165" s="116">
        <f>SUM(E166:E167)</f>
        <v>13</v>
      </c>
      <c r="F165" s="116">
        <f>SUM(F166:F167)</f>
        <v>0</v>
      </c>
      <c r="G165" s="116">
        <f>SUM(G166:G167)</f>
        <v>574</v>
      </c>
      <c r="H165" s="58"/>
      <c r="I165" s="17"/>
    </row>
    <row r="166" spans="1:9" s="20" customFormat="1" ht="16.5" customHeight="1">
      <c r="A166" s="59"/>
      <c r="B166" s="48" t="s">
        <v>104</v>
      </c>
      <c r="C166" s="117">
        <v>3</v>
      </c>
      <c r="D166" s="117">
        <v>557</v>
      </c>
      <c r="E166" s="117">
        <v>13</v>
      </c>
      <c r="F166" s="117"/>
      <c r="G166" s="113">
        <f>D166-E166-F166</f>
        <v>544</v>
      </c>
      <c r="H166" s="60"/>
      <c r="I166" s="17"/>
    </row>
    <row r="167" spans="1:9" s="20" customFormat="1" ht="16.5" customHeight="1">
      <c r="A167" s="59"/>
      <c r="B167" s="61" t="s">
        <v>12</v>
      </c>
      <c r="C167" s="117"/>
      <c r="D167" s="117">
        <v>30</v>
      </c>
      <c r="E167" s="117"/>
      <c r="F167" s="117"/>
      <c r="G167" s="113">
        <f>D167-E167-F167</f>
        <v>30</v>
      </c>
      <c r="H167" s="60"/>
      <c r="I167" s="17"/>
    </row>
    <row r="168" spans="1:9" s="18" customFormat="1" ht="16.5" customHeight="1">
      <c r="A168" s="59" t="s">
        <v>105</v>
      </c>
      <c r="B168" s="45" t="s">
        <v>106</v>
      </c>
      <c r="C168" s="116">
        <f>SUM(C169)</f>
        <v>11</v>
      </c>
      <c r="D168" s="116">
        <f>SUM(D169)</f>
        <v>1015</v>
      </c>
      <c r="E168" s="116">
        <f>SUM(E169)</f>
        <v>18</v>
      </c>
      <c r="F168" s="116">
        <f>SUM(F169)</f>
        <v>0</v>
      </c>
      <c r="G168" s="116">
        <f>SUM(G169)</f>
        <v>997</v>
      </c>
      <c r="H168" s="58"/>
      <c r="I168" s="17"/>
    </row>
    <row r="169" spans="1:9" s="20" customFormat="1" ht="16.5" customHeight="1">
      <c r="A169" s="59"/>
      <c r="B169" s="48" t="s">
        <v>104</v>
      </c>
      <c r="C169" s="117">
        <v>11</v>
      </c>
      <c r="D169" s="117">
        <v>1015</v>
      </c>
      <c r="E169" s="117">
        <v>18</v>
      </c>
      <c r="F169" s="117"/>
      <c r="G169" s="113">
        <f>D169-E169-F169</f>
        <v>997</v>
      </c>
      <c r="H169" s="60"/>
      <c r="I169" s="17"/>
    </row>
    <row r="170" spans="1:9" s="18" customFormat="1" ht="16.5" customHeight="1">
      <c r="A170" s="59" t="s">
        <v>107</v>
      </c>
      <c r="B170" s="45" t="s">
        <v>108</v>
      </c>
      <c r="C170" s="116">
        <f>SUM(C171:C172)</f>
        <v>6</v>
      </c>
      <c r="D170" s="116">
        <f>SUM(D171:D172)</f>
        <v>741</v>
      </c>
      <c r="E170" s="116">
        <f>SUM(E171:E172)</f>
        <v>8</v>
      </c>
      <c r="F170" s="116">
        <f>SUM(F171:F172)</f>
        <v>0</v>
      </c>
      <c r="G170" s="116">
        <f>SUM(G171:G172)</f>
        <v>733</v>
      </c>
      <c r="H170" s="58"/>
      <c r="I170" s="17"/>
    </row>
    <row r="171" spans="1:9" s="20" customFormat="1" ht="16.5" customHeight="1">
      <c r="A171" s="59"/>
      <c r="B171" s="48" t="s">
        <v>104</v>
      </c>
      <c r="C171" s="117">
        <v>6</v>
      </c>
      <c r="D171" s="117">
        <v>641</v>
      </c>
      <c r="E171" s="117">
        <v>8</v>
      </c>
      <c r="F171" s="117"/>
      <c r="G171" s="113">
        <f>D171-E171-F171</f>
        <v>633</v>
      </c>
      <c r="H171" s="60"/>
      <c r="I171" s="17"/>
    </row>
    <row r="172" spans="1:9" s="20" customFormat="1" ht="16.5" customHeight="1">
      <c r="A172" s="59"/>
      <c r="B172" s="61" t="s">
        <v>109</v>
      </c>
      <c r="C172" s="117"/>
      <c r="D172" s="117">
        <v>100</v>
      </c>
      <c r="E172" s="117"/>
      <c r="F172" s="117"/>
      <c r="G172" s="113">
        <f>D172-E172-F172</f>
        <v>100</v>
      </c>
      <c r="H172" s="60"/>
      <c r="I172" s="17"/>
    </row>
    <row r="173" spans="1:9" s="18" customFormat="1" ht="16.5" customHeight="1">
      <c r="A173" s="59" t="s">
        <v>110</v>
      </c>
      <c r="B173" s="45" t="s">
        <v>111</v>
      </c>
      <c r="C173" s="116">
        <f>SUM(C174)</f>
        <v>15</v>
      </c>
      <c r="D173" s="116">
        <f>SUM(D174)</f>
        <v>1142</v>
      </c>
      <c r="E173" s="116">
        <f>SUM(E174)</f>
        <v>35</v>
      </c>
      <c r="F173" s="116">
        <f>SUM(F174)</f>
        <v>0</v>
      </c>
      <c r="G173" s="116">
        <f>SUM(G174)</f>
        <v>1107</v>
      </c>
      <c r="H173" s="58"/>
      <c r="I173" s="17"/>
    </row>
    <row r="174" spans="1:9" s="20" customFormat="1" ht="16.5" customHeight="1">
      <c r="A174" s="59"/>
      <c r="B174" s="48" t="s">
        <v>104</v>
      </c>
      <c r="C174" s="117">
        <v>15</v>
      </c>
      <c r="D174" s="117">
        <v>1142</v>
      </c>
      <c r="E174" s="117">
        <v>35</v>
      </c>
      <c r="F174" s="117"/>
      <c r="G174" s="113">
        <f>D174-E174-F174</f>
        <v>1107</v>
      </c>
      <c r="H174" s="60"/>
      <c r="I174" s="17"/>
    </row>
    <row r="175" spans="1:9" s="18" customFormat="1" ht="16.5" customHeight="1">
      <c r="A175" s="59" t="s">
        <v>112</v>
      </c>
      <c r="B175" s="45" t="s">
        <v>113</v>
      </c>
      <c r="C175" s="116">
        <v>16</v>
      </c>
      <c r="D175" s="116">
        <v>1264</v>
      </c>
      <c r="E175" s="116">
        <v>41</v>
      </c>
      <c r="F175" s="116">
        <f>F176</f>
        <v>0</v>
      </c>
      <c r="G175" s="112">
        <f>D175-E175-F175</f>
        <v>1223</v>
      </c>
      <c r="H175" s="58"/>
      <c r="I175" s="17"/>
    </row>
    <row r="176" spans="1:10" s="20" customFormat="1" ht="16.5" customHeight="1">
      <c r="A176" s="57" t="s">
        <v>114</v>
      </c>
      <c r="B176" s="62" t="s">
        <v>115</v>
      </c>
      <c r="C176" s="117"/>
      <c r="D176" s="116"/>
      <c r="E176" s="117"/>
      <c r="F176" s="117"/>
      <c r="G176" s="112"/>
      <c r="H176" s="60"/>
      <c r="I176" s="17"/>
      <c r="J176" s="24"/>
    </row>
    <row r="177" spans="1:9" s="20" customFormat="1" ht="16.5" customHeight="1">
      <c r="A177" s="59" t="s">
        <v>116</v>
      </c>
      <c r="B177" s="61" t="s">
        <v>117</v>
      </c>
      <c r="C177" s="117"/>
      <c r="D177" s="113">
        <v>176</v>
      </c>
      <c r="E177" s="117"/>
      <c r="F177" s="117"/>
      <c r="G177" s="113">
        <f>SUM(D177)</f>
        <v>176</v>
      </c>
      <c r="H177" s="60"/>
      <c r="I177" s="17"/>
    </row>
    <row r="178" spans="1:9" s="20" customFormat="1" ht="16.5" customHeight="1">
      <c r="A178" s="59" t="s">
        <v>118</v>
      </c>
      <c r="B178" s="61" t="s">
        <v>119</v>
      </c>
      <c r="C178" s="117"/>
      <c r="D178" s="113">
        <v>176</v>
      </c>
      <c r="E178" s="117"/>
      <c r="F178" s="117"/>
      <c r="G178" s="113">
        <f aca="true" t="shared" si="5" ref="G178:G185">SUM(D178)</f>
        <v>176</v>
      </c>
      <c r="H178" s="60"/>
      <c r="I178" s="17"/>
    </row>
    <row r="179" spans="1:9" s="20" customFormat="1" ht="16.5" customHeight="1">
      <c r="A179" s="59" t="s">
        <v>120</v>
      </c>
      <c r="B179" s="63" t="s">
        <v>121</v>
      </c>
      <c r="C179" s="117"/>
      <c r="D179" s="113">
        <v>156</v>
      </c>
      <c r="E179" s="117"/>
      <c r="F179" s="117"/>
      <c r="G179" s="113">
        <f t="shared" si="5"/>
        <v>156</v>
      </c>
      <c r="H179" s="60"/>
      <c r="I179" s="17"/>
    </row>
    <row r="180" spans="1:9" s="20" customFormat="1" ht="16.5" customHeight="1">
      <c r="A180" s="59" t="s">
        <v>122</v>
      </c>
      <c r="B180" s="61" t="s">
        <v>123</v>
      </c>
      <c r="C180" s="117"/>
      <c r="D180" s="113">
        <v>156</v>
      </c>
      <c r="E180" s="117"/>
      <c r="F180" s="117"/>
      <c r="G180" s="113">
        <f t="shared" si="5"/>
        <v>156</v>
      </c>
      <c r="H180" s="60"/>
      <c r="I180" s="17"/>
    </row>
    <row r="181" spans="1:9" s="20" customFormat="1" ht="16.5" customHeight="1">
      <c r="A181" s="59" t="s">
        <v>124</v>
      </c>
      <c r="B181" s="63" t="s">
        <v>125</v>
      </c>
      <c r="C181" s="117"/>
      <c r="D181" s="113">
        <v>156</v>
      </c>
      <c r="E181" s="117"/>
      <c r="F181" s="117"/>
      <c r="G181" s="113">
        <f t="shared" si="5"/>
        <v>156</v>
      </c>
      <c r="H181" s="60"/>
      <c r="I181" s="17"/>
    </row>
    <row r="182" spans="1:9" s="20" customFormat="1" ht="16.5" customHeight="1">
      <c r="A182" s="59" t="s">
        <v>126</v>
      </c>
      <c r="B182" s="61" t="s">
        <v>127</v>
      </c>
      <c r="C182" s="117"/>
      <c r="D182" s="113">
        <v>156</v>
      </c>
      <c r="E182" s="117"/>
      <c r="F182" s="117"/>
      <c r="G182" s="113">
        <f t="shared" si="5"/>
        <v>156</v>
      </c>
      <c r="H182" s="60"/>
      <c r="I182" s="17"/>
    </row>
    <row r="183" spans="1:9" s="20" customFormat="1" ht="16.5" customHeight="1">
      <c r="A183" s="59" t="s">
        <v>128</v>
      </c>
      <c r="B183" s="61" t="s">
        <v>129</v>
      </c>
      <c r="C183" s="117"/>
      <c r="D183" s="113">
        <v>226</v>
      </c>
      <c r="E183" s="117"/>
      <c r="F183" s="117"/>
      <c r="G183" s="113">
        <f t="shared" si="5"/>
        <v>226</v>
      </c>
      <c r="H183" s="60"/>
      <c r="I183" s="17"/>
    </row>
    <row r="184" spans="1:9" s="20" customFormat="1" ht="16.5" customHeight="1">
      <c r="A184" s="54" t="s">
        <v>130</v>
      </c>
      <c r="B184" s="48" t="s">
        <v>131</v>
      </c>
      <c r="C184" s="113"/>
      <c r="D184" s="113">
        <v>156</v>
      </c>
      <c r="E184" s="113"/>
      <c r="F184" s="113"/>
      <c r="G184" s="113">
        <f t="shared" si="5"/>
        <v>156</v>
      </c>
      <c r="H184" s="60"/>
      <c r="I184" s="17"/>
    </row>
    <row r="185" spans="1:9" s="20" customFormat="1" ht="16.5" customHeight="1">
      <c r="A185" s="65" t="s">
        <v>132</v>
      </c>
      <c r="B185" s="62" t="s">
        <v>133</v>
      </c>
      <c r="C185" s="117"/>
      <c r="D185" s="113"/>
      <c r="E185" s="117"/>
      <c r="F185" s="117"/>
      <c r="G185" s="113">
        <f t="shared" si="5"/>
        <v>0</v>
      </c>
      <c r="H185" s="60"/>
      <c r="I185" s="17"/>
    </row>
    <row r="186" spans="1:9" s="20" customFormat="1" ht="16.5" customHeight="1" hidden="1">
      <c r="A186" s="66"/>
      <c r="B186" s="62"/>
      <c r="C186" s="117"/>
      <c r="D186" s="113"/>
      <c r="E186" s="117"/>
      <c r="F186" s="117"/>
      <c r="G186" s="113"/>
      <c r="H186" s="60"/>
      <c r="I186" s="17"/>
    </row>
    <row r="187" spans="1:9" s="20" customFormat="1" ht="16.5" customHeight="1">
      <c r="A187" s="59" t="s">
        <v>134</v>
      </c>
      <c r="B187" s="61" t="s">
        <v>135</v>
      </c>
      <c r="C187" s="117"/>
      <c r="D187" s="113">
        <v>40</v>
      </c>
      <c r="E187" s="117"/>
      <c r="F187" s="117"/>
      <c r="G187" s="113">
        <v>40</v>
      </c>
      <c r="H187" s="60"/>
      <c r="I187" s="17"/>
    </row>
    <row r="188" spans="1:9" s="20" customFormat="1" ht="16.5" customHeight="1">
      <c r="A188" s="59" t="s">
        <v>136</v>
      </c>
      <c r="B188" s="61" t="s">
        <v>137</v>
      </c>
      <c r="C188" s="117"/>
      <c r="D188" s="113">
        <v>40</v>
      </c>
      <c r="E188" s="117"/>
      <c r="F188" s="117"/>
      <c r="G188" s="113">
        <v>40</v>
      </c>
      <c r="H188" s="60"/>
      <c r="I188" s="17"/>
    </row>
    <row r="189" spans="1:8" s="18" customFormat="1" ht="16.5" customHeight="1">
      <c r="A189" s="59" t="s">
        <v>138</v>
      </c>
      <c r="B189" s="61" t="s">
        <v>139</v>
      </c>
      <c r="C189" s="116"/>
      <c r="D189" s="113">
        <v>40</v>
      </c>
      <c r="E189" s="117"/>
      <c r="F189" s="117"/>
      <c r="G189" s="113">
        <v>40</v>
      </c>
      <c r="H189" s="58"/>
    </row>
    <row r="190" spans="1:9" s="18" customFormat="1" ht="16.5" customHeight="1" hidden="1">
      <c r="A190" s="66"/>
      <c r="B190" s="67"/>
      <c r="C190" s="116"/>
      <c r="D190" s="113"/>
      <c r="E190" s="117"/>
      <c r="F190" s="117"/>
      <c r="G190" s="113"/>
      <c r="H190" s="58"/>
      <c r="I190" s="20"/>
    </row>
    <row r="191" spans="1:8" s="18" customFormat="1" ht="16.5" customHeight="1">
      <c r="A191" s="59" t="s">
        <v>140</v>
      </c>
      <c r="B191" s="63" t="s">
        <v>141</v>
      </c>
      <c r="C191" s="116"/>
      <c r="D191" s="113">
        <v>40</v>
      </c>
      <c r="E191" s="117"/>
      <c r="F191" s="117"/>
      <c r="G191" s="113">
        <v>40</v>
      </c>
      <c r="H191" s="58"/>
    </row>
    <row r="192" spans="1:9" s="18" customFormat="1" ht="16.5" customHeight="1" hidden="1">
      <c r="A192" s="59"/>
      <c r="B192" s="67"/>
      <c r="C192" s="116"/>
      <c r="D192" s="113"/>
      <c r="E192" s="117"/>
      <c r="F192" s="117"/>
      <c r="G192" s="113">
        <v>40</v>
      </c>
      <c r="H192" s="58"/>
      <c r="I192" s="20"/>
    </row>
    <row r="193" spans="1:8" s="18" customFormat="1" ht="16.5" customHeight="1">
      <c r="A193" s="59" t="s">
        <v>142</v>
      </c>
      <c r="B193" s="61" t="s">
        <v>143</v>
      </c>
      <c r="C193" s="116"/>
      <c r="D193" s="113">
        <v>40</v>
      </c>
      <c r="E193" s="117"/>
      <c r="F193" s="117"/>
      <c r="G193" s="113">
        <v>40</v>
      </c>
      <c r="H193" s="58"/>
    </row>
    <row r="194" spans="1:8" s="25" customFormat="1" ht="16.5" customHeight="1" hidden="1">
      <c r="A194" s="66"/>
      <c r="B194" s="62"/>
      <c r="C194" s="117"/>
      <c r="D194" s="113"/>
      <c r="E194" s="117"/>
      <c r="F194" s="117"/>
      <c r="G194" s="113"/>
      <c r="H194" s="60"/>
    </row>
    <row r="195" spans="1:8" s="20" customFormat="1" ht="16.5" customHeight="1">
      <c r="A195" s="59" t="s">
        <v>144</v>
      </c>
      <c r="B195" s="61" t="s">
        <v>145</v>
      </c>
      <c r="C195" s="117"/>
      <c r="D195" s="113">
        <v>45</v>
      </c>
      <c r="E195" s="117"/>
      <c r="F195" s="117"/>
      <c r="G195" s="113">
        <v>45</v>
      </c>
      <c r="H195" s="60"/>
    </row>
    <row r="196" spans="1:8" s="20" customFormat="1" ht="16.5" customHeight="1">
      <c r="A196" s="59" t="s">
        <v>146</v>
      </c>
      <c r="B196" s="61" t="s">
        <v>147</v>
      </c>
      <c r="C196" s="117"/>
      <c r="D196" s="113">
        <v>40</v>
      </c>
      <c r="E196" s="117"/>
      <c r="F196" s="117"/>
      <c r="G196" s="113">
        <v>40</v>
      </c>
      <c r="H196" s="60"/>
    </row>
    <row r="197" spans="1:9" s="20" customFormat="1" ht="16.5" customHeight="1">
      <c r="A197" s="59" t="s">
        <v>148</v>
      </c>
      <c r="B197" s="61" t="s">
        <v>149</v>
      </c>
      <c r="C197" s="117"/>
      <c r="D197" s="113">
        <v>40</v>
      </c>
      <c r="E197" s="117"/>
      <c r="F197" s="117"/>
      <c r="G197" s="113">
        <v>40</v>
      </c>
      <c r="H197" s="60"/>
      <c r="I197" s="26"/>
    </row>
    <row r="198" spans="1:8" s="18" customFormat="1" ht="16.5" customHeight="1">
      <c r="A198" s="59" t="s">
        <v>150</v>
      </c>
      <c r="B198" s="61" t="s">
        <v>151</v>
      </c>
      <c r="C198" s="116"/>
      <c r="D198" s="113">
        <v>40</v>
      </c>
      <c r="E198" s="117"/>
      <c r="F198" s="117"/>
      <c r="G198" s="113">
        <v>40</v>
      </c>
      <c r="H198" s="58"/>
    </row>
    <row r="199" spans="1:8" s="18" customFormat="1" ht="16.5" customHeight="1">
      <c r="A199" s="59" t="s">
        <v>152</v>
      </c>
      <c r="B199" s="61" t="s">
        <v>153</v>
      </c>
      <c r="C199" s="116"/>
      <c r="D199" s="113">
        <v>40</v>
      </c>
      <c r="E199" s="117"/>
      <c r="F199" s="117"/>
      <c r="G199" s="113">
        <v>40</v>
      </c>
      <c r="H199" s="58"/>
    </row>
    <row r="200" spans="1:10" s="20" customFormat="1" ht="16.5" customHeight="1" hidden="1">
      <c r="A200" s="68" t="s">
        <v>154</v>
      </c>
      <c r="B200" s="69" t="s">
        <v>155</v>
      </c>
      <c r="C200" s="113"/>
      <c r="D200" s="112">
        <f>SUM(D201:D231)</f>
        <v>498884</v>
      </c>
      <c r="E200" s="112"/>
      <c r="F200" s="112"/>
      <c r="G200" s="112">
        <f>SUM(G201:G231)</f>
        <v>498884</v>
      </c>
      <c r="H200" s="46"/>
      <c r="I200" s="17"/>
      <c r="J200" s="24"/>
    </row>
    <row r="201" spans="1:9" s="18" customFormat="1" ht="18.75" customHeight="1" hidden="1">
      <c r="A201" s="70"/>
      <c r="B201" s="61"/>
      <c r="C201" s="116"/>
      <c r="D201" s="113"/>
      <c r="E201" s="117"/>
      <c r="F201" s="117"/>
      <c r="G201" s="118"/>
      <c r="H201" s="58"/>
      <c r="I201" s="20"/>
    </row>
    <row r="202" spans="1:9" s="18" customFormat="1" ht="18.75" customHeight="1" hidden="1">
      <c r="A202" s="70"/>
      <c r="B202" s="61"/>
      <c r="C202" s="116"/>
      <c r="D202" s="113"/>
      <c r="E202" s="117"/>
      <c r="F202" s="117"/>
      <c r="G202" s="118"/>
      <c r="H202" s="58"/>
      <c r="I202" s="20"/>
    </row>
    <row r="203" spans="1:9" s="20" customFormat="1" ht="18.75" customHeight="1" hidden="1">
      <c r="A203" s="72"/>
      <c r="B203" s="63"/>
      <c r="C203" s="117"/>
      <c r="D203" s="113"/>
      <c r="E203" s="117"/>
      <c r="F203" s="117"/>
      <c r="G203" s="118"/>
      <c r="H203" s="60"/>
      <c r="I203" s="24"/>
    </row>
    <row r="204" spans="1:9" s="20" customFormat="1" ht="18.75" customHeight="1">
      <c r="A204" s="72">
        <v>34</v>
      </c>
      <c r="B204" s="63" t="s">
        <v>156</v>
      </c>
      <c r="C204" s="117"/>
      <c r="D204" s="113">
        <v>86247</v>
      </c>
      <c r="E204" s="117"/>
      <c r="F204" s="117"/>
      <c r="G204" s="118">
        <f aca="true" t="shared" si="6" ref="G204:G231">D204-E204-F204</f>
        <v>86247</v>
      </c>
      <c r="H204" s="60"/>
      <c r="I204" s="24"/>
    </row>
    <row r="205" spans="1:12" s="20" customFormat="1" ht="16.5" customHeight="1">
      <c r="A205" s="72">
        <v>35</v>
      </c>
      <c r="B205" s="63" t="s">
        <v>157</v>
      </c>
      <c r="C205" s="117"/>
      <c r="D205" s="113">
        <v>15000</v>
      </c>
      <c r="E205" s="117"/>
      <c r="F205" s="117"/>
      <c r="G205" s="118">
        <f t="shared" si="6"/>
        <v>15000</v>
      </c>
      <c r="H205" s="60"/>
      <c r="I205" s="27"/>
      <c r="L205" s="28"/>
    </row>
    <row r="206" spans="1:9" s="20" customFormat="1" ht="16.5" customHeight="1">
      <c r="A206" s="72">
        <v>36</v>
      </c>
      <c r="B206" s="63" t="s">
        <v>158</v>
      </c>
      <c r="C206" s="117"/>
      <c r="D206" s="113">
        <v>10500</v>
      </c>
      <c r="E206" s="117"/>
      <c r="F206" s="117"/>
      <c r="G206" s="118">
        <f t="shared" si="6"/>
        <v>10500</v>
      </c>
      <c r="H206" s="60"/>
      <c r="I206" s="24"/>
    </row>
    <row r="207" spans="1:9" s="20" customFormat="1" ht="16.5" customHeight="1">
      <c r="A207" s="72">
        <v>36</v>
      </c>
      <c r="B207" s="63" t="s">
        <v>159</v>
      </c>
      <c r="C207" s="117"/>
      <c r="D207" s="113">
        <v>5000</v>
      </c>
      <c r="E207" s="117"/>
      <c r="F207" s="117"/>
      <c r="G207" s="118">
        <f>D207-E207-F207</f>
        <v>5000</v>
      </c>
      <c r="H207" s="60"/>
      <c r="I207" s="24"/>
    </row>
    <row r="208" spans="1:9" s="20" customFormat="1" ht="16.5" customHeight="1">
      <c r="A208" s="72">
        <v>38</v>
      </c>
      <c r="B208" s="63" t="s">
        <v>160</v>
      </c>
      <c r="C208" s="117"/>
      <c r="D208" s="113">
        <v>50000</v>
      </c>
      <c r="E208" s="117"/>
      <c r="F208" s="117"/>
      <c r="G208" s="118">
        <f t="shared" si="6"/>
        <v>50000</v>
      </c>
      <c r="H208" s="60"/>
      <c r="I208" s="24"/>
    </row>
    <row r="209" spans="1:9" s="20" customFormat="1" ht="16.5" customHeight="1" hidden="1">
      <c r="A209" s="72"/>
      <c r="B209" s="63"/>
      <c r="C209" s="117"/>
      <c r="D209" s="113"/>
      <c r="E209" s="117"/>
      <c r="F209" s="117"/>
      <c r="G209" s="118"/>
      <c r="H209" s="60"/>
      <c r="I209" s="24"/>
    </row>
    <row r="210" spans="1:9" s="20" customFormat="1" ht="16.5" customHeight="1">
      <c r="A210" s="72">
        <v>39</v>
      </c>
      <c r="B210" s="63" t="s">
        <v>161</v>
      </c>
      <c r="C210" s="117"/>
      <c r="D210" s="113">
        <v>25000</v>
      </c>
      <c r="E210" s="117"/>
      <c r="F210" s="117"/>
      <c r="G210" s="118">
        <f t="shared" si="6"/>
        <v>25000</v>
      </c>
      <c r="H210" s="60"/>
      <c r="I210" s="24"/>
    </row>
    <row r="211" spans="1:12" s="20" customFormat="1" ht="16.5" customHeight="1">
      <c r="A211" s="72">
        <v>37</v>
      </c>
      <c r="B211" s="63" t="s">
        <v>162</v>
      </c>
      <c r="C211" s="117"/>
      <c r="D211" s="113">
        <v>30000</v>
      </c>
      <c r="E211" s="117"/>
      <c r="F211" s="117"/>
      <c r="G211" s="118">
        <f>D211-E211-F211</f>
        <v>30000</v>
      </c>
      <c r="H211" s="60"/>
      <c r="I211" s="24"/>
      <c r="L211" s="28"/>
    </row>
    <row r="212" spans="1:9" s="20" customFormat="1" ht="16.5" customHeight="1">
      <c r="A212" s="72">
        <v>41</v>
      </c>
      <c r="B212" s="63" t="s">
        <v>163</v>
      </c>
      <c r="C212" s="117"/>
      <c r="D212" s="113">
        <v>17740</v>
      </c>
      <c r="E212" s="117"/>
      <c r="F212" s="117"/>
      <c r="G212" s="118">
        <f t="shared" si="6"/>
        <v>17740</v>
      </c>
      <c r="H212" s="60"/>
      <c r="I212" s="24"/>
    </row>
    <row r="213" spans="1:9" s="20" customFormat="1" ht="16.5" customHeight="1" hidden="1">
      <c r="A213" s="72"/>
      <c r="B213" s="63"/>
      <c r="C213" s="117"/>
      <c r="D213" s="113"/>
      <c r="E213" s="117"/>
      <c r="F213" s="117"/>
      <c r="G213" s="118"/>
      <c r="H213" s="60"/>
      <c r="I213" s="24"/>
    </row>
    <row r="214" spans="1:9" s="20" customFormat="1" ht="16.5" customHeight="1">
      <c r="A214" s="72">
        <v>43</v>
      </c>
      <c r="B214" s="63" t="s">
        <v>164</v>
      </c>
      <c r="C214" s="117"/>
      <c r="D214" s="113">
        <v>5000</v>
      </c>
      <c r="E214" s="117"/>
      <c r="F214" s="117"/>
      <c r="G214" s="118">
        <f t="shared" si="6"/>
        <v>5000</v>
      </c>
      <c r="H214" s="60"/>
      <c r="I214" s="24"/>
    </row>
    <row r="215" spans="1:9" s="20" customFormat="1" ht="16.5" customHeight="1">
      <c r="A215" s="72">
        <v>44</v>
      </c>
      <c r="B215" s="63" t="s">
        <v>165</v>
      </c>
      <c r="C215" s="117"/>
      <c r="D215" s="113">
        <v>3000</v>
      </c>
      <c r="E215" s="117"/>
      <c r="F215" s="117"/>
      <c r="G215" s="118">
        <f t="shared" si="6"/>
        <v>3000</v>
      </c>
      <c r="H215" s="60"/>
      <c r="I215" s="24"/>
    </row>
    <row r="216" spans="1:9" s="20" customFormat="1" ht="16.5" customHeight="1" hidden="1">
      <c r="A216" s="72">
        <v>45</v>
      </c>
      <c r="B216" s="61" t="s">
        <v>166</v>
      </c>
      <c r="C216" s="117"/>
      <c r="D216" s="113"/>
      <c r="E216" s="117"/>
      <c r="F216" s="117"/>
      <c r="G216" s="118">
        <f>D216</f>
        <v>0</v>
      </c>
      <c r="H216" s="60"/>
      <c r="I216" s="24"/>
    </row>
    <row r="217" spans="1:9" s="20" customFormat="1" ht="16.5" customHeight="1">
      <c r="A217" s="72">
        <v>46</v>
      </c>
      <c r="B217" s="61" t="s">
        <v>167</v>
      </c>
      <c r="C217" s="117"/>
      <c r="D217" s="113">
        <v>2000</v>
      </c>
      <c r="E217" s="117"/>
      <c r="F217" s="117"/>
      <c r="G217" s="118">
        <f t="shared" si="6"/>
        <v>2000</v>
      </c>
      <c r="H217" s="60"/>
      <c r="I217" s="24"/>
    </row>
    <row r="218" spans="1:9" s="20" customFormat="1" ht="16.5" customHeight="1" hidden="1">
      <c r="A218" s="72"/>
      <c r="B218" s="63"/>
      <c r="C218" s="117"/>
      <c r="D218" s="113"/>
      <c r="E218" s="117"/>
      <c r="F218" s="117"/>
      <c r="G218" s="118">
        <f t="shared" si="6"/>
        <v>0</v>
      </c>
      <c r="H218" s="60"/>
      <c r="I218" s="24"/>
    </row>
    <row r="219" spans="1:9" s="20" customFormat="1" ht="16.5" customHeight="1" hidden="1">
      <c r="A219" s="72"/>
      <c r="B219" s="63"/>
      <c r="C219" s="117"/>
      <c r="D219" s="113"/>
      <c r="E219" s="117"/>
      <c r="F219" s="117"/>
      <c r="G219" s="118"/>
      <c r="H219" s="60"/>
      <c r="I219" s="24"/>
    </row>
    <row r="220" spans="1:8" s="20" customFormat="1" ht="16.5" customHeight="1">
      <c r="A220" s="72">
        <v>48</v>
      </c>
      <c r="B220" s="63" t="s">
        <v>168</v>
      </c>
      <c r="C220" s="117"/>
      <c r="D220" s="113">
        <v>3000</v>
      </c>
      <c r="E220" s="117"/>
      <c r="F220" s="117"/>
      <c r="G220" s="118">
        <f>SUM(D220)</f>
        <v>3000</v>
      </c>
      <c r="H220" s="60"/>
    </row>
    <row r="221" spans="1:9" s="20" customFormat="1" ht="16.5" customHeight="1">
      <c r="A221" s="72">
        <v>49</v>
      </c>
      <c r="B221" s="63" t="s">
        <v>169</v>
      </c>
      <c r="C221" s="117"/>
      <c r="D221" s="113">
        <v>58084</v>
      </c>
      <c r="E221" s="117"/>
      <c r="F221" s="117"/>
      <c r="G221" s="118">
        <f t="shared" si="6"/>
        <v>58084</v>
      </c>
      <c r="H221" s="60"/>
      <c r="I221" s="24"/>
    </row>
    <row r="222" spans="1:9" s="20" customFormat="1" ht="16.5" customHeight="1">
      <c r="A222" s="72">
        <v>53</v>
      </c>
      <c r="B222" s="63" t="s">
        <v>170</v>
      </c>
      <c r="C222" s="117"/>
      <c r="D222" s="113">
        <v>15000</v>
      </c>
      <c r="E222" s="117"/>
      <c r="F222" s="117"/>
      <c r="G222" s="118">
        <f>D222-E222-F222</f>
        <v>15000</v>
      </c>
      <c r="H222" s="60"/>
      <c r="I222" s="24"/>
    </row>
    <row r="223" spans="1:9" s="20" customFormat="1" ht="16.5" customHeight="1" hidden="1">
      <c r="A223" s="72"/>
      <c r="B223" s="63"/>
      <c r="C223" s="117"/>
      <c r="D223" s="113"/>
      <c r="E223" s="117"/>
      <c r="F223" s="117"/>
      <c r="G223" s="118"/>
      <c r="H223" s="60"/>
      <c r="I223" s="24"/>
    </row>
    <row r="224" spans="1:9" s="20" customFormat="1" ht="16.5" customHeight="1">
      <c r="A224" s="72">
        <v>52</v>
      </c>
      <c r="B224" s="63" t="s">
        <v>171</v>
      </c>
      <c r="C224" s="117"/>
      <c r="D224" s="113">
        <v>1483</v>
      </c>
      <c r="E224" s="117"/>
      <c r="F224" s="117"/>
      <c r="G224" s="118">
        <f t="shared" si="6"/>
        <v>1483</v>
      </c>
      <c r="H224" s="60"/>
      <c r="I224" s="24"/>
    </row>
    <row r="225" spans="1:9" s="20" customFormat="1" ht="16.5" customHeight="1" hidden="1">
      <c r="A225" s="72"/>
      <c r="B225" s="63"/>
      <c r="C225" s="117"/>
      <c r="D225" s="113"/>
      <c r="E225" s="117"/>
      <c r="F225" s="117"/>
      <c r="G225" s="118"/>
      <c r="H225" s="60"/>
      <c r="I225" s="24"/>
    </row>
    <row r="226" spans="1:9" s="20" customFormat="1" ht="16.5" customHeight="1">
      <c r="A226" s="72">
        <v>54</v>
      </c>
      <c r="B226" s="63" t="s">
        <v>172</v>
      </c>
      <c r="C226" s="117"/>
      <c r="D226" s="113">
        <v>55185</v>
      </c>
      <c r="E226" s="117"/>
      <c r="F226" s="117"/>
      <c r="G226" s="118">
        <f t="shared" si="6"/>
        <v>55185</v>
      </c>
      <c r="H226" s="60"/>
      <c r="I226" s="24"/>
    </row>
    <row r="227" spans="1:9" s="18" customFormat="1" ht="16.5" customHeight="1">
      <c r="A227" s="70">
        <v>55</v>
      </c>
      <c r="B227" s="61" t="s">
        <v>173</v>
      </c>
      <c r="C227" s="116"/>
      <c r="D227" s="113">
        <v>10000</v>
      </c>
      <c r="E227" s="117"/>
      <c r="F227" s="117"/>
      <c r="G227" s="118">
        <f t="shared" si="6"/>
        <v>10000</v>
      </c>
      <c r="H227" s="58"/>
      <c r="I227" s="20"/>
    </row>
    <row r="228" spans="1:9" s="18" customFormat="1" ht="16.5" customHeight="1">
      <c r="A228" s="70">
        <v>56</v>
      </c>
      <c r="B228" s="61" t="s">
        <v>174</v>
      </c>
      <c r="C228" s="116"/>
      <c r="D228" s="113">
        <v>20143</v>
      </c>
      <c r="E228" s="117"/>
      <c r="F228" s="117"/>
      <c r="G228" s="118">
        <f t="shared" si="6"/>
        <v>20143</v>
      </c>
      <c r="H228" s="58"/>
      <c r="I228" s="20"/>
    </row>
    <row r="229" spans="1:9" s="18" customFormat="1" ht="16.5" customHeight="1">
      <c r="A229" s="70">
        <v>55</v>
      </c>
      <c r="B229" s="61" t="s">
        <v>175</v>
      </c>
      <c r="C229" s="116"/>
      <c r="D229" s="113">
        <v>18000</v>
      </c>
      <c r="E229" s="117"/>
      <c r="F229" s="117"/>
      <c r="G229" s="118">
        <f>D229-E229-F229</f>
        <v>18000</v>
      </c>
      <c r="H229" s="58"/>
      <c r="I229" s="20"/>
    </row>
    <row r="230" spans="1:9" s="18" customFormat="1" ht="16.5" customHeight="1">
      <c r="A230" s="70">
        <v>56</v>
      </c>
      <c r="B230" s="61" t="s">
        <v>176</v>
      </c>
      <c r="C230" s="116"/>
      <c r="D230" s="113">
        <v>12000</v>
      </c>
      <c r="E230" s="117"/>
      <c r="F230" s="117"/>
      <c r="G230" s="118">
        <f>D230-E230-F230</f>
        <v>12000</v>
      </c>
      <c r="H230" s="58"/>
      <c r="I230" s="20"/>
    </row>
    <row r="231" spans="1:9" s="18" customFormat="1" ht="16.5" customHeight="1">
      <c r="A231" s="70">
        <v>59</v>
      </c>
      <c r="B231" s="63" t="s">
        <v>177</v>
      </c>
      <c r="C231" s="116"/>
      <c r="D231" s="113">
        <v>56502</v>
      </c>
      <c r="E231" s="117"/>
      <c r="F231" s="117"/>
      <c r="G231" s="118">
        <f t="shared" si="6"/>
        <v>56502</v>
      </c>
      <c r="H231" s="58"/>
      <c r="I231" s="20"/>
    </row>
    <row r="232" spans="1:8" s="20" customFormat="1" ht="16.5" customHeight="1" hidden="1">
      <c r="A232" s="70"/>
      <c r="B232" s="73"/>
      <c r="C232" s="117"/>
      <c r="D232" s="112"/>
      <c r="E232" s="116"/>
      <c r="F232" s="116"/>
      <c r="G232" s="112"/>
      <c r="H232" s="60"/>
    </row>
    <row r="233" spans="1:8" s="20" customFormat="1" ht="16.5" customHeight="1">
      <c r="A233" s="5" t="s">
        <v>154</v>
      </c>
      <c r="B233" s="64" t="s">
        <v>178</v>
      </c>
      <c r="C233" s="117"/>
      <c r="D233" s="116">
        <f>SUM(D234:D235)</f>
        <v>47780</v>
      </c>
      <c r="E233" s="116">
        <f>SUM(E234:E235)</f>
        <v>0</v>
      </c>
      <c r="F233" s="116"/>
      <c r="G233" s="116">
        <f>SUM(G234:G235)</f>
        <v>47780</v>
      </c>
      <c r="H233" s="58"/>
    </row>
    <row r="234" spans="1:8" s="20" customFormat="1" ht="16.5" customHeight="1">
      <c r="A234" s="74"/>
      <c r="B234" s="61" t="s">
        <v>179</v>
      </c>
      <c r="C234" s="117"/>
      <c r="D234" s="113">
        <v>46780</v>
      </c>
      <c r="E234" s="117"/>
      <c r="F234" s="117"/>
      <c r="G234" s="113">
        <f>D234</f>
        <v>46780</v>
      </c>
      <c r="H234" s="60"/>
    </row>
    <row r="235" spans="1:8" s="20" customFormat="1" ht="16.5" customHeight="1">
      <c r="A235" s="74"/>
      <c r="B235" s="61" t="s">
        <v>180</v>
      </c>
      <c r="C235" s="117"/>
      <c r="D235" s="113">
        <v>1000</v>
      </c>
      <c r="E235" s="117"/>
      <c r="F235" s="117"/>
      <c r="G235" s="113">
        <v>1000</v>
      </c>
      <c r="H235" s="60"/>
    </row>
    <row r="236" spans="1:8" s="20" customFormat="1" ht="16.5" customHeight="1" hidden="1">
      <c r="A236" s="70"/>
      <c r="B236" s="64"/>
      <c r="C236" s="117"/>
      <c r="D236" s="112"/>
      <c r="E236" s="116"/>
      <c r="F236" s="116"/>
      <c r="G236" s="112"/>
      <c r="H236" s="60"/>
    </row>
    <row r="237" spans="1:8" s="20" customFormat="1" ht="16.5" customHeight="1" hidden="1">
      <c r="A237" s="57"/>
      <c r="B237" s="64"/>
      <c r="C237" s="117"/>
      <c r="D237" s="116"/>
      <c r="E237" s="117"/>
      <c r="F237" s="117"/>
      <c r="G237" s="116"/>
      <c r="H237" s="60"/>
    </row>
    <row r="238" spans="1:8" s="20" customFormat="1" ht="16.5" customHeight="1">
      <c r="A238" s="57" t="s">
        <v>181</v>
      </c>
      <c r="B238" s="64" t="s">
        <v>182</v>
      </c>
      <c r="C238" s="117"/>
      <c r="D238" s="116">
        <f>SUM(D239:D244)</f>
        <v>214220</v>
      </c>
      <c r="E238" s="117"/>
      <c r="F238" s="117"/>
      <c r="G238" s="116">
        <f>SUM(G239:G244)</f>
        <v>214220</v>
      </c>
      <c r="H238" s="60"/>
    </row>
    <row r="239" spans="1:8" s="20" customFormat="1" ht="16.5" customHeight="1">
      <c r="A239" s="66" t="s">
        <v>8</v>
      </c>
      <c r="B239" s="63" t="s">
        <v>183</v>
      </c>
      <c r="C239" s="117"/>
      <c r="D239" s="113">
        <v>91720</v>
      </c>
      <c r="E239" s="117"/>
      <c r="F239" s="117"/>
      <c r="G239" s="113">
        <f>SUM(D239)</f>
        <v>91720</v>
      </c>
      <c r="H239" s="60"/>
    </row>
    <row r="240" spans="1:8" s="20" customFormat="1" ht="16.5" customHeight="1">
      <c r="A240" s="66" t="s">
        <v>13</v>
      </c>
      <c r="B240" s="63" t="s">
        <v>184</v>
      </c>
      <c r="C240" s="117"/>
      <c r="D240" s="113">
        <v>55000</v>
      </c>
      <c r="E240" s="117"/>
      <c r="F240" s="117"/>
      <c r="G240" s="113">
        <f>SUM(D240)</f>
        <v>55000</v>
      </c>
      <c r="H240" s="60"/>
    </row>
    <row r="241" spans="1:8" s="20" customFormat="1" ht="16.5" customHeight="1">
      <c r="A241" s="66" t="s">
        <v>15</v>
      </c>
      <c r="B241" s="63" t="s">
        <v>185</v>
      </c>
      <c r="C241" s="117"/>
      <c r="D241" s="113">
        <v>42900</v>
      </c>
      <c r="E241" s="117"/>
      <c r="F241" s="117"/>
      <c r="G241" s="113">
        <f>D241-E241-F241</f>
        <v>42900</v>
      </c>
      <c r="H241" s="60"/>
    </row>
    <row r="242" spans="1:8" s="20" customFormat="1" ht="16.5" customHeight="1">
      <c r="A242" s="74" t="s">
        <v>22</v>
      </c>
      <c r="B242" s="63" t="s">
        <v>186</v>
      </c>
      <c r="C242" s="117"/>
      <c r="D242" s="113">
        <v>19800</v>
      </c>
      <c r="E242" s="117"/>
      <c r="F242" s="117"/>
      <c r="G242" s="113">
        <f>SUM(D242)</f>
        <v>19800</v>
      </c>
      <c r="H242" s="60"/>
    </row>
    <row r="243" spans="1:8" s="20" customFormat="1" ht="16.5" customHeight="1">
      <c r="A243" s="74" t="s">
        <v>25</v>
      </c>
      <c r="B243" s="63" t="s">
        <v>187</v>
      </c>
      <c r="C243" s="117"/>
      <c r="D243" s="113">
        <v>3300</v>
      </c>
      <c r="E243" s="117"/>
      <c r="F243" s="117"/>
      <c r="G243" s="113">
        <f>D243-E243-F243</f>
        <v>3300</v>
      </c>
      <c r="H243" s="60"/>
    </row>
    <row r="244" spans="1:8" s="20" customFormat="1" ht="16.5" customHeight="1">
      <c r="A244" s="66" t="s">
        <v>30</v>
      </c>
      <c r="B244" s="63" t="s">
        <v>188</v>
      </c>
      <c r="C244" s="117"/>
      <c r="D244" s="113">
        <v>1500</v>
      </c>
      <c r="E244" s="113"/>
      <c r="F244" s="113"/>
      <c r="G244" s="113">
        <f>D244-E244-F244</f>
        <v>1500</v>
      </c>
      <c r="H244" s="49"/>
    </row>
    <row r="245" spans="1:8" s="20" customFormat="1" ht="16.5" customHeight="1">
      <c r="A245" s="57" t="s">
        <v>189</v>
      </c>
      <c r="B245" s="64" t="s">
        <v>190</v>
      </c>
      <c r="C245" s="117"/>
      <c r="D245" s="116">
        <f>SUM(D262:D265)</f>
        <v>678334</v>
      </c>
      <c r="E245" s="116">
        <f>SUM(E246:E260)</f>
        <v>0</v>
      </c>
      <c r="F245" s="116"/>
      <c r="G245" s="116">
        <f>SUM(G262:G265)</f>
        <v>678334</v>
      </c>
      <c r="H245" s="58"/>
    </row>
    <row r="246" spans="1:8" s="20" customFormat="1" ht="16.5" customHeight="1" hidden="1">
      <c r="A246" s="66"/>
      <c r="B246" s="63"/>
      <c r="C246" s="117"/>
      <c r="D246" s="113"/>
      <c r="E246" s="117"/>
      <c r="F246" s="117"/>
      <c r="G246" s="113"/>
      <c r="H246" s="60"/>
    </row>
    <row r="247" spans="1:8" s="20" customFormat="1" ht="16.5" customHeight="1" hidden="1">
      <c r="A247" s="66"/>
      <c r="B247" s="63"/>
      <c r="C247" s="117"/>
      <c r="D247" s="113"/>
      <c r="E247" s="117"/>
      <c r="F247" s="117"/>
      <c r="G247" s="113"/>
      <c r="H247" s="60"/>
    </row>
    <row r="248" spans="1:8" s="20" customFormat="1" ht="16.5" customHeight="1" hidden="1">
      <c r="A248" s="66"/>
      <c r="B248" s="63"/>
      <c r="C248" s="117"/>
      <c r="D248" s="113"/>
      <c r="E248" s="117"/>
      <c r="F248" s="117"/>
      <c r="G248" s="113"/>
      <c r="H248" s="60"/>
    </row>
    <row r="249" spans="1:8" s="20" customFormat="1" ht="16.5" customHeight="1" hidden="1">
      <c r="A249" s="74"/>
      <c r="B249" s="63"/>
      <c r="C249" s="117"/>
      <c r="D249" s="113"/>
      <c r="E249" s="117"/>
      <c r="F249" s="117"/>
      <c r="G249" s="113">
        <f>D249-E249-F249</f>
        <v>0</v>
      </c>
      <c r="H249" s="60"/>
    </row>
    <row r="250" spans="1:8" s="20" customFormat="1" ht="16.5" customHeight="1" hidden="1">
      <c r="A250" s="74"/>
      <c r="B250" s="63"/>
      <c r="C250" s="117"/>
      <c r="D250" s="113"/>
      <c r="E250" s="117"/>
      <c r="F250" s="117"/>
      <c r="G250" s="113"/>
      <c r="H250" s="60"/>
    </row>
    <row r="251" spans="1:8" s="20" customFormat="1" ht="16.5" customHeight="1" hidden="1">
      <c r="A251" s="74"/>
      <c r="B251" s="63"/>
      <c r="C251" s="117"/>
      <c r="D251" s="113"/>
      <c r="E251" s="117"/>
      <c r="F251" s="117"/>
      <c r="G251" s="113"/>
      <c r="H251" s="60"/>
    </row>
    <row r="252" spans="1:8" s="20" customFormat="1" ht="16.5" customHeight="1" hidden="1">
      <c r="A252" s="74"/>
      <c r="B252" s="63"/>
      <c r="C252" s="117"/>
      <c r="D252" s="113"/>
      <c r="E252" s="117"/>
      <c r="F252" s="117"/>
      <c r="G252" s="113"/>
      <c r="H252" s="60"/>
    </row>
    <row r="253" spans="1:8" s="20" customFormat="1" ht="16.5" customHeight="1" hidden="1">
      <c r="A253" s="66"/>
      <c r="B253" s="63"/>
      <c r="C253" s="117"/>
      <c r="D253" s="113"/>
      <c r="E253" s="113"/>
      <c r="F253" s="113"/>
      <c r="G253" s="113"/>
      <c r="H253" s="49"/>
    </row>
    <row r="254" spans="1:8" s="20" customFormat="1" ht="16.5" customHeight="1" hidden="1">
      <c r="A254" s="66"/>
      <c r="B254" s="63"/>
      <c r="C254" s="117"/>
      <c r="D254" s="113"/>
      <c r="E254" s="117"/>
      <c r="F254" s="117"/>
      <c r="G254" s="113"/>
      <c r="H254" s="60"/>
    </row>
    <row r="255" spans="1:8" s="20" customFormat="1" ht="16.5" customHeight="1" hidden="1">
      <c r="A255" s="66"/>
      <c r="B255" s="63"/>
      <c r="C255" s="117"/>
      <c r="D255" s="113"/>
      <c r="E255" s="117"/>
      <c r="F255" s="117"/>
      <c r="G255" s="113">
        <f>D255-E255-F255</f>
        <v>0</v>
      </c>
      <c r="H255" s="60"/>
    </row>
    <row r="256" spans="1:8" s="20" customFormat="1" ht="16.5" customHeight="1" hidden="1">
      <c r="A256" s="66"/>
      <c r="B256" s="63"/>
      <c r="C256" s="117"/>
      <c r="D256" s="113"/>
      <c r="E256" s="117"/>
      <c r="F256" s="117"/>
      <c r="G256" s="113"/>
      <c r="H256" s="60"/>
    </row>
    <row r="257" spans="1:8" s="20" customFormat="1" ht="16.5" customHeight="1" hidden="1">
      <c r="A257" s="66"/>
      <c r="B257" s="63"/>
      <c r="C257" s="117"/>
      <c r="D257" s="113"/>
      <c r="E257" s="117"/>
      <c r="F257" s="117"/>
      <c r="G257" s="113">
        <f>D257-E257-F257</f>
        <v>0</v>
      </c>
      <c r="H257" s="60"/>
    </row>
    <row r="258" spans="1:8" s="20" customFormat="1" ht="16.5" customHeight="1" hidden="1">
      <c r="A258" s="66"/>
      <c r="B258" s="63"/>
      <c r="C258" s="117"/>
      <c r="D258" s="113"/>
      <c r="E258" s="117"/>
      <c r="F258" s="117"/>
      <c r="G258" s="113"/>
      <c r="H258" s="60"/>
    </row>
    <row r="259" spans="1:9" s="20" customFormat="1" ht="16.5" customHeight="1" hidden="1">
      <c r="A259" s="66"/>
      <c r="B259" s="63"/>
      <c r="C259" s="117"/>
      <c r="D259" s="113"/>
      <c r="E259" s="117"/>
      <c r="F259" s="117"/>
      <c r="G259" s="113">
        <f>D259-E259-F259</f>
        <v>0</v>
      </c>
      <c r="H259" s="60"/>
      <c r="I259" s="24"/>
    </row>
    <row r="260" spans="1:8" s="20" customFormat="1" ht="16.5" customHeight="1" hidden="1">
      <c r="A260" s="66"/>
      <c r="B260" s="63"/>
      <c r="C260" s="117"/>
      <c r="D260" s="113"/>
      <c r="E260" s="113"/>
      <c r="F260" s="113"/>
      <c r="G260" s="113"/>
      <c r="H260" s="49"/>
    </row>
    <row r="261" spans="1:8" s="20" customFormat="1" ht="16.5" customHeight="1" hidden="1">
      <c r="A261" s="66"/>
      <c r="B261" s="61"/>
      <c r="C261" s="117"/>
      <c r="D261" s="113"/>
      <c r="E261" s="113"/>
      <c r="F261" s="113"/>
      <c r="G261" s="113">
        <f>D261-E261-F261</f>
        <v>0</v>
      </c>
      <c r="H261" s="49"/>
    </row>
    <row r="262" spans="1:8" s="20" customFormat="1" ht="16.5" customHeight="1">
      <c r="A262" s="66" t="s">
        <v>8</v>
      </c>
      <c r="B262" s="63" t="s">
        <v>191</v>
      </c>
      <c r="C262" s="117"/>
      <c r="D262" s="113">
        <v>256000</v>
      </c>
      <c r="E262" s="117"/>
      <c r="F262" s="117"/>
      <c r="G262" s="113">
        <f>D262-E262-F262</f>
        <v>256000</v>
      </c>
      <c r="H262" s="60"/>
    </row>
    <row r="263" spans="1:8" s="20" customFormat="1" ht="16.5" customHeight="1">
      <c r="A263" s="66" t="s">
        <v>13</v>
      </c>
      <c r="B263" s="63" t="s">
        <v>192</v>
      </c>
      <c r="C263" s="117"/>
      <c r="D263" s="113">
        <v>147000</v>
      </c>
      <c r="E263" s="117"/>
      <c r="F263" s="117"/>
      <c r="G263" s="113">
        <f>D263-E263-F263</f>
        <v>147000</v>
      </c>
      <c r="H263" s="60"/>
    </row>
    <row r="264" spans="1:8" s="25" customFormat="1" ht="16.5" customHeight="1">
      <c r="A264" s="66" t="s">
        <v>15</v>
      </c>
      <c r="B264" s="61" t="s">
        <v>193</v>
      </c>
      <c r="C264" s="117"/>
      <c r="D264" s="113">
        <v>78671</v>
      </c>
      <c r="E264" s="113"/>
      <c r="F264" s="113"/>
      <c r="G264" s="113">
        <f>D264-E264-F264</f>
        <v>78671</v>
      </c>
      <c r="H264" s="49"/>
    </row>
    <row r="265" spans="1:8" s="20" customFormat="1" ht="16.5" customHeight="1">
      <c r="A265" s="130" t="s">
        <v>22</v>
      </c>
      <c r="B265" s="29" t="s">
        <v>237</v>
      </c>
      <c r="C265" s="113"/>
      <c r="D265" s="113">
        <v>196663</v>
      </c>
      <c r="E265" s="113"/>
      <c r="F265" s="113"/>
      <c r="G265" s="113">
        <f>SUM(D265)</f>
        <v>196663</v>
      </c>
      <c r="H265" s="60"/>
    </row>
    <row r="266" spans="1:8" s="30" customFormat="1" ht="16.5" customHeight="1">
      <c r="A266" s="75"/>
      <c r="B266" s="29" t="s">
        <v>194</v>
      </c>
      <c r="C266" s="119"/>
      <c r="D266" s="119">
        <v>11000</v>
      </c>
      <c r="E266" s="120"/>
      <c r="F266" s="121"/>
      <c r="G266" s="119">
        <v>11000</v>
      </c>
      <c r="H266" s="71"/>
    </row>
    <row r="267" spans="1:8" s="31" customFormat="1" ht="16.5" customHeight="1">
      <c r="A267" s="75"/>
      <c r="B267" s="29" t="s">
        <v>195</v>
      </c>
      <c r="C267" s="119"/>
      <c r="D267" s="119">
        <v>370</v>
      </c>
      <c r="E267" s="121"/>
      <c r="F267" s="121"/>
      <c r="G267" s="119">
        <v>370</v>
      </c>
      <c r="H267" s="71"/>
    </row>
    <row r="268" spans="1:8" s="31" customFormat="1" ht="16.5" customHeight="1">
      <c r="A268" s="75"/>
      <c r="B268" s="32" t="s">
        <v>196</v>
      </c>
      <c r="C268" s="119"/>
      <c r="D268" s="119">
        <v>548</v>
      </c>
      <c r="E268" s="121"/>
      <c r="F268" s="121"/>
      <c r="G268" s="119">
        <v>548</v>
      </c>
      <c r="H268" s="71"/>
    </row>
    <row r="269" spans="1:8" s="31" customFormat="1" ht="16.5" customHeight="1">
      <c r="A269" s="75"/>
      <c r="B269" s="32" t="s">
        <v>197</v>
      </c>
      <c r="C269" s="119"/>
      <c r="D269" s="119">
        <v>684</v>
      </c>
      <c r="E269" s="121"/>
      <c r="F269" s="121"/>
      <c r="G269" s="119">
        <v>684</v>
      </c>
      <c r="H269" s="71"/>
    </row>
    <row r="270" spans="1:8" s="31" customFormat="1" ht="16.5" customHeight="1">
      <c r="A270" s="75"/>
      <c r="B270" s="32" t="s">
        <v>198</v>
      </c>
      <c r="C270" s="119"/>
      <c r="D270" s="119">
        <v>200</v>
      </c>
      <c r="E270" s="121"/>
      <c r="F270" s="121"/>
      <c r="G270" s="119">
        <v>200</v>
      </c>
      <c r="H270" s="71"/>
    </row>
    <row r="271" spans="1:8" s="31" customFormat="1" ht="16.5" customHeight="1">
      <c r="A271" s="75"/>
      <c r="B271" s="32" t="s">
        <v>199</v>
      </c>
      <c r="C271" s="119"/>
      <c r="D271" s="119">
        <v>2100</v>
      </c>
      <c r="E271" s="121"/>
      <c r="F271" s="121"/>
      <c r="G271" s="119">
        <v>2100</v>
      </c>
      <c r="H271" s="71"/>
    </row>
    <row r="272" spans="1:8" s="31" customFormat="1" ht="16.5" customHeight="1">
      <c r="A272" s="75"/>
      <c r="B272" s="32" t="s">
        <v>200</v>
      </c>
      <c r="C272" s="119"/>
      <c r="D272" s="119">
        <v>1588</v>
      </c>
      <c r="E272" s="121"/>
      <c r="F272" s="121"/>
      <c r="G272" s="119">
        <v>1588</v>
      </c>
      <c r="H272" s="71"/>
    </row>
    <row r="273" spans="1:8" s="31" customFormat="1" ht="16.5" customHeight="1">
      <c r="A273" s="75"/>
      <c r="B273" s="32" t="s">
        <v>201</v>
      </c>
      <c r="C273" s="119"/>
      <c r="D273" s="119">
        <v>1100</v>
      </c>
      <c r="E273" s="119"/>
      <c r="F273" s="119"/>
      <c r="G273" s="119">
        <v>1100</v>
      </c>
      <c r="H273" s="71"/>
    </row>
    <row r="274" spans="1:8" s="31" customFormat="1" ht="16.5" customHeight="1">
      <c r="A274" s="75"/>
      <c r="B274" s="32" t="s">
        <v>202</v>
      </c>
      <c r="C274" s="119"/>
      <c r="D274" s="119">
        <v>800</v>
      </c>
      <c r="E274" s="121"/>
      <c r="F274" s="119"/>
      <c r="G274" s="119">
        <v>800</v>
      </c>
      <c r="H274" s="71"/>
    </row>
    <row r="275" spans="1:8" s="31" customFormat="1" ht="16.5" customHeight="1">
      <c r="A275" s="75"/>
      <c r="B275" s="32" t="s">
        <v>203</v>
      </c>
      <c r="C275" s="119"/>
      <c r="D275" s="119">
        <v>1000</v>
      </c>
      <c r="E275" s="121"/>
      <c r="F275" s="119"/>
      <c r="G275" s="119">
        <v>1000</v>
      </c>
      <c r="H275" s="71"/>
    </row>
    <row r="276" spans="1:8" s="31" customFormat="1" ht="16.5" customHeight="1">
      <c r="A276" s="75"/>
      <c r="B276" s="32" t="s">
        <v>204</v>
      </c>
      <c r="C276" s="119"/>
      <c r="D276" s="119">
        <v>8350</v>
      </c>
      <c r="E276" s="121"/>
      <c r="F276" s="119"/>
      <c r="G276" s="119">
        <v>8350</v>
      </c>
      <c r="H276" s="71"/>
    </row>
    <row r="277" spans="1:8" s="31" customFormat="1" ht="16.5" customHeight="1">
      <c r="A277" s="75"/>
      <c r="B277" s="32" t="s">
        <v>205</v>
      </c>
      <c r="C277" s="122"/>
      <c r="D277" s="119">
        <v>2670</v>
      </c>
      <c r="E277" s="121"/>
      <c r="F277" s="119"/>
      <c r="G277" s="119">
        <v>2670</v>
      </c>
      <c r="H277" s="71"/>
    </row>
    <row r="278" spans="1:8" s="31" customFormat="1" ht="16.5" customHeight="1">
      <c r="A278" s="75"/>
      <c r="B278" s="32" t="s">
        <v>238</v>
      </c>
      <c r="C278" s="122"/>
      <c r="D278" s="119">
        <v>10000</v>
      </c>
      <c r="E278" s="121"/>
      <c r="F278" s="119"/>
      <c r="G278" s="119">
        <v>10000</v>
      </c>
      <c r="H278" s="71"/>
    </row>
    <row r="279" spans="1:8" s="31" customFormat="1" ht="16.5" customHeight="1">
      <c r="A279" s="75"/>
      <c r="B279" s="32" t="s">
        <v>206</v>
      </c>
      <c r="C279" s="122"/>
      <c r="D279" s="119">
        <v>1010</v>
      </c>
      <c r="E279" s="121"/>
      <c r="F279" s="119"/>
      <c r="G279" s="119">
        <v>1010</v>
      </c>
      <c r="H279" s="71"/>
    </row>
    <row r="280" spans="1:8" s="31" customFormat="1" ht="16.5" customHeight="1">
      <c r="A280" s="75"/>
      <c r="B280" s="32" t="s">
        <v>207</v>
      </c>
      <c r="C280" s="122"/>
      <c r="D280" s="119">
        <v>86123</v>
      </c>
      <c r="E280" s="121"/>
      <c r="F280" s="119"/>
      <c r="G280" s="119">
        <v>86123</v>
      </c>
      <c r="H280" s="71"/>
    </row>
    <row r="281" spans="1:8" s="31" customFormat="1" ht="16.5" customHeight="1">
      <c r="A281" s="75"/>
      <c r="B281" s="32" t="s">
        <v>208</v>
      </c>
      <c r="C281" s="122"/>
      <c r="D281" s="119">
        <v>2880</v>
      </c>
      <c r="E281" s="121"/>
      <c r="F281" s="119"/>
      <c r="G281" s="119">
        <v>2880</v>
      </c>
      <c r="H281" s="71"/>
    </row>
    <row r="282" spans="1:8" s="31" customFormat="1" ht="16.5" customHeight="1">
      <c r="A282" s="75"/>
      <c r="B282" s="32" t="s">
        <v>209</v>
      </c>
      <c r="C282" s="122"/>
      <c r="D282" s="119">
        <v>18680</v>
      </c>
      <c r="E282" s="121"/>
      <c r="F282" s="119"/>
      <c r="G282" s="119">
        <v>18680</v>
      </c>
      <c r="H282" s="71"/>
    </row>
    <row r="283" spans="1:8" s="31" customFormat="1" ht="16.5" customHeight="1">
      <c r="A283" s="75"/>
      <c r="B283" s="32" t="s">
        <v>210</v>
      </c>
      <c r="C283" s="122"/>
      <c r="D283" s="119">
        <v>560</v>
      </c>
      <c r="E283" s="121"/>
      <c r="F283" s="119"/>
      <c r="G283" s="119">
        <v>560</v>
      </c>
      <c r="H283" s="71"/>
    </row>
    <row r="284" spans="1:8" s="31" customFormat="1" ht="16.5" customHeight="1">
      <c r="A284" s="75"/>
      <c r="B284" s="32" t="s">
        <v>211</v>
      </c>
      <c r="C284" s="122"/>
      <c r="D284" s="119">
        <v>47000</v>
      </c>
      <c r="E284" s="121"/>
      <c r="F284" s="119"/>
      <c r="G284" s="119">
        <v>47000</v>
      </c>
      <c r="H284" s="71"/>
    </row>
    <row r="285" spans="1:8" s="20" customFormat="1" ht="16.5" customHeight="1">
      <c r="A285" s="70" t="s">
        <v>212</v>
      </c>
      <c r="B285" s="64" t="s">
        <v>213</v>
      </c>
      <c r="C285" s="117"/>
      <c r="D285" s="112">
        <v>187000</v>
      </c>
      <c r="E285" s="116"/>
      <c r="F285" s="116"/>
      <c r="G285" s="112">
        <f>SUM(D285)</f>
        <v>187000</v>
      </c>
      <c r="H285" s="60"/>
    </row>
    <row r="286" spans="1:8" s="31" customFormat="1" ht="16.5" customHeight="1">
      <c r="A286" s="76" t="s">
        <v>214</v>
      </c>
      <c r="B286" s="77" t="s">
        <v>215</v>
      </c>
      <c r="C286" s="123"/>
      <c r="D286" s="124">
        <v>166469</v>
      </c>
      <c r="E286" s="124"/>
      <c r="F286" s="124"/>
      <c r="G286" s="112">
        <f>SUM(D286)</f>
        <v>166469</v>
      </c>
      <c r="H286" s="78"/>
    </row>
    <row r="287" spans="1:8" s="31" customFormat="1" ht="16.5" customHeight="1">
      <c r="A287" s="79"/>
      <c r="B287" s="80" t="s">
        <v>216</v>
      </c>
      <c r="C287" s="123"/>
      <c r="D287" s="123">
        <v>7000</v>
      </c>
      <c r="E287" s="118"/>
      <c r="F287" s="118"/>
      <c r="G287" s="118">
        <f>SUM(D287)</f>
        <v>7000</v>
      </c>
      <c r="H287" s="78"/>
    </row>
    <row r="288" spans="1:8" s="31" customFormat="1" ht="16.5" customHeight="1">
      <c r="A288" s="76"/>
      <c r="B288" s="81" t="s">
        <v>217</v>
      </c>
      <c r="C288" s="123"/>
      <c r="D288" s="123">
        <v>19469</v>
      </c>
      <c r="E288" s="118"/>
      <c r="F288" s="118"/>
      <c r="G288" s="118">
        <f>SUM(D288)</f>
        <v>19469</v>
      </c>
      <c r="H288" s="78"/>
    </row>
    <row r="289" spans="1:8" s="31" customFormat="1" ht="16.5" customHeight="1">
      <c r="A289" s="76"/>
      <c r="B289" s="81" t="s">
        <v>218</v>
      </c>
      <c r="C289" s="123"/>
      <c r="D289" s="123">
        <v>140000</v>
      </c>
      <c r="E289" s="118"/>
      <c r="F289" s="118"/>
      <c r="G289" s="118">
        <f>SUM(D289)</f>
        <v>140000</v>
      </c>
      <c r="H289" s="78"/>
    </row>
    <row r="290" spans="1:9" s="20" customFormat="1" ht="16.5" customHeight="1">
      <c r="A290" s="57"/>
      <c r="B290" s="62" t="s">
        <v>231</v>
      </c>
      <c r="C290" s="117"/>
      <c r="D290" s="116">
        <f>SUM(D291:D296)</f>
        <v>1594405</v>
      </c>
      <c r="E290" s="112">
        <f>SUM(E291:E296)</f>
        <v>0</v>
      </c>
      <c r="F290" s="112"/>
      <c r="G290" s="116">
        <f>SUM(G291:G296)</f>
        <v>1594405</v>
      </c>
      <c r="H290" s="46"/>
      <c r="I290" s="24"/>
    </row>
    <row r="291" spans="1:10" s="20" customFormat="1" ht="16.5" customHeight="1">
      <c r="A291" s="66" t="s">
        <v>8</v>
      </c>
      <c r="B291" s="61" t="s">
        <v>219</v>
      </c>
      <c r="C291" s="117"/>
      <c r="D291" s="117">
        <v>233517</v>
      </c>
      <c r="E291" s="113"/>
      <c r="F291" s="125"/>
      <c r="G291" s="113">
        <f aca="true" t="shared" si="7" ref="G291:G296">SUM(D291)</f>
        <v>233517</v>
      </c>
      <c r="H291" s="82"/>
      <c r="I291" s="28"/>
      <c r="J291" s="24"/>
    </row>
    <row r="292" spans="1:10" s="20" customFormat="1" ht="16.5" customHeight="1">
      <c r="A292" s="66" t="s">
        <v>13</v>
      </c>
      <c r="B292" s="61" t="s">
        <v>220</v>
      </c>
      <c r="C292" s="117"/>
      <c r="D292" s="117">
        <v>238554</v>
      </c>
      <c r="E292" s="113"/>
      <c r="F292" s="125"/>
      <c r="G292" s="113">
        <f t="shared" si="7"/>
        <v>238554</v>
      </c>
      <c r="H292" s="82"/>
      <c r="I292" s="28"/>
      <c r="J292" s="24"/>
    </row>
    <row r="293" spans="1:10" s="20" customFormat="1" ht="16.5" customHeight="1">
      <c r="A293" s="66" t="s">
        <v>15</v>
      </c>
      <c r="B293" s="61" t="s">
        <v>221</v>
      </c>
      <c r="C293" s="117"/>
      <c r="D293" s="117">
        <v>245106</v>
      </c>
      <c r="E293" s="113"/>
      <c r="F293" s="125"/>
      <c r="G293" s="113">
        <f t="shared" si="7"/>
        <v>245106</v>
      </c>
      <c r="H293" s="82"/>
      <c r="I293" s="28"/>
      <c r="J293" s="24"/>
    </row>
    <row r="294" spans="1:10" s="20" customFormat="1" ht="16.5" customHeight="1">
      <c r="A294" s="66" t="s">
        <v>22</v>
      </c>
      <c r="B294" s="61" t="s">
        <v>222</v>
      </c>
      <c r="C294" s="117"/>
      <c r="D294" s="117">
        <v>271855</v>
      </c>
      <c r="E294" s="113"/>
      <c r="F294" s="125"/>
      <c r="G294" s="113">
        <f t="shared" si="7"/>
        <v>271855</v>
      </c>
      <c r="H294" s="82"/>
      <c r="I294" s="28"/>
      <c r="J294" s="24"/>
    </row>
    <row r="295" spans="1:10" s="20" customFormat="1" ht="16.5" customHeight="1">
      <c r="A295" s="66" t="s">
        <v>25</v>
      </c>
      <c r="B295" s="61" t="s">
        <v>223</v>
      </c>
      <c r="C295" s="117"/>
      <c r="D295" s="117">
        <v>319841</v>
      </c>
      <c r="E295" s="113"/>
      <c r="F295" s="125"/>
      <c r="G295" s="113">
        <f t="shared" si="7"/>
        <v>319841</v>
      </c>
      <c r="H295" s="82"/>
      <c r="I295" s="28"/>
      <c r="J295" s="24"/>
    </row>
    <row r="296" spans="1:10" s="20" customFormat="1" ht="16.5" customHeight="1">
      <c r="A296" s="66" t="s">
        <v>30</v>
      </c>
      <c r="B296" s="61" t="s">
        <v>224</v>
      </c>
      <c r="C296" s="117"/>
      <c r="D296" s="117">
        <v>285532</v>
      </c>
      <c r="E296" s="113"/>
      <c r="F296" s="125"/>
      <c r="G296" s="113">
        <f t="shared" si="7"/>
        <v>285532</v>
      </c>
      <c r="H296" s="82"/>
      <c r="I296" s="28"/>
      <c r="J296" s="24"/>
    </row>
    <row r="297" spans="1:12" s="20" customFormat="1" ht="16.5" customHeight="1">
      <c r="A297" s="66"/>
      <c r="B297" s="61"/>
      <c r="C297" s="117"/>
      <c r="D297" s="117"/>
      <c r="E297" s="126"/>
      <c r="F297" s="127"/>
      <c r="G297" s="128"/>
      <c r="H297" s="83"/>
      <c r="I297" s="33"/>
      <c r="J297" s="24"/>
      <c r="L297" s="28"/>
    </row>
    <row r="298" spans="1:11" s="20" customFormat="1" ht="16.5" customHeight="1">
      <c r="A298" s="84"/>
      <c r="B298" s="85" t="s">
        <v>225</v>
      </c>
      <c r="C298" s="129">
        <f>SUM(C290,C10)</f>
        <v>6775</v>
      </c>
      <c r="D298" s="129">
        <f>SUM(D290,D10)</f>
        <v>4163790</v>
      </c>
      <c r="E298" s="129">
        <f>SUM(E290,E10)</f>
        <v>15328</v>
      </c>
      <c r="F298" s="129">
        <f>SUM(F290,F10)</f>
        <v>28502</v>
      </c>
      <c r="G298" s="129">
        <f>SUM(G290,G10)</f>
        <v>4119960</v>
      </c>
      <c r="H298" s="86"/>
      <c r="I298" s="34"/>
      <c r="J298" s="24"/>
      <c r="K298" s="24"/>
    </row>
    <row r="299" spans="1:11" s="20" customFormat="1" ht="16.5" customHeight="1">
      <c r="A299" s="87"/>
      <c r="B299" s="88"/>
      <c r="C299" s="89"/>
      <c r="D299" s="89"/>
      <c r="E299" s="89"/>
      <c r="F299" s="89"/>
      <c r="G299" s="89"/>
      <c r="H299" s="89"/>
      <c r="I299" s="17"/>
      <c r="J299" s="24"/>
      <c r="K299" s="24"/>
    </row>
    <row r="300" spans="1:8" s="35" customFormat="1" ht="16.5" customHeight="1">
      <c r="A300" s="90"/>
      <c r="B300" s="91"/>
      <c r="C300" s="92"/>
      <c r="D300" s="92"/>
      <c r="E300" s="92"/>
      <c r="F300" s="92"/>
      <c r="G300" s="89"/>
      <c r="H300" s="89"/>
    </row>
    <row r="301" spans="1:8" s="35" customFormat="1" ht="16.5" customHeight="1" hidden="1">
      <c r="A301" s="90"/>
      <c r="B301" s="91" t="s">
        <v>226</v>
      </c>
      <c r="C301" s="92"/>
      <c r="D301" s="92"/>
      <c r="E301" s="92"/>
      <c r="F301" s="92"/>
      <c r="G301" s="89"/>
      <c r="H301" s="89"/>
    </row>
    <row r="302" spans="1:8" s="35" customFormat="1" ht="16.5" customHeight="1" hidden="1">
      <c r="A302" s="90"/>
      <c r="B302" s="91" t="s">
        <v>227</v>
      </c>
      <c r="C302" s="92"/>
      <c r="D302" s="92"/>
      <c r="E302" s="92"/>
      <c r="F302" s="92"/>
      <c r="G302" s="89"/>
      <c r="H302" s="89"/>
    </row>
    <row r="303" spans="1:8" s="35" customFormat="1" ht="18" customHeight="1" hidden="1">
      <c r="A303" s="90"/>
      <c r="B303" s="91" t="s">
        <v>228</v>
      </c>
      <c r="C303" s="92"/>
      <c r="D303" s="92"/>
      <c r="E303" s="92"/>
      <c r="F303" s="92"/>
      <c r="G303" s="89"/>
      <c r="H303" s="89"/>
    </row>
    <row r="304" spans="1:8" s="35" customFormat="1" ht="16.5" customHeight="1">
      <c r="A304" s="93"/>
      <c r="B304" s="94"/>
      <c r="C304" s="92"/>
      <c r="D304" s="92"/>
      <c r="E304" s="92"/>
      <c r="F304" s="92"/>
      <c r="G304" s="92"/>
      <c r="H304" s="92"/>
    </row>
    <row r="305" spans="1:8" s="35" customFormat="1" ht="18.75">
      <c r="A305" s="87"/>
      <c r="B305" s="95"/>
      <c r="C305" s="147"/>
      <c r="D305" s="147"/>
      <c r="E305" s="147"/>
      <c r="F305" s="147"/>
      <c r="G305" s="147"/>
      <c r="H305" s="147"/>
    </row>
    <row r="306" spans="1:8" s="20" customFormat="1" ht="18.75">
      <c r="A306" s="96"/>
      <c r="B306" s="97"/>
      <c r="C306" s="148"/>
      <c r="D306" s="148"/>
      <c r="E306" s="148"/>
      <c r="F306" s="148"/>
      <c r="G306" s="148"/>
      <c r="H306" s="148"/>
    </row>
    <row r="307" spans="1:8" s="20" customFormat="1" ht="18.75">
      <c r="A307" s="96"/>
      <c r="B307" s="97"/>
      <c r="C307" s="94"/>
      <c r="D307" s="147"/>
      <c r="E307" s="147"/>
      <c r="F307" s="147"/>
      <c r="G307" s="147"/>
      <c r="H307" s="147"/>
    </row>
    <row r="308" spans="1:8" s="20" customFormat="1" ht="16.5">
      <c r="A308" s="96"/>
      <c r="B308" s="97"/>
      <c r="C308" s="94"/>
      <c r="D308" s="89"/>
      <c r="E308" s="98"/>
      <c r="F308" s="94"/>
      <c r="G308" s="99"/>
      <c r="H308" s="94"/>
    </row>
    <row r="309" spans="1:8" s="20" customFormat="1" ht="15">
      <c r="A309" s="96"/>
      <c r="B309" s="97"/>
      <c r="C309" s="94"/>
      <c r="D309" s="89"/>
      <c r="E309" s="94"/>
      <c r="F309" s="94"/>
      <c r="G309" s="94"/>
      <c r="H309" s="94"/>
    </row>
    <row r="310" spans="1:8" s="20" customFormat="1" ht="15">
      <c r="A310" s="96"/>
      <c r="B310" s="100"/>
      <c r="C310" s="94"/>
      <c r="D310" s="94"/>
      <c r="E310" s="94"/>
      <c r="F310" s="94"/>
      <c r="G310" s="94"/>
      <c r="H310" s="94"/>
    </row>
    <row r="311" spans="1:8" s="20" customFormat="1" ht="15">
      <c r="A311" s="96"/>
      <c r="B311" s="97"/>
      <c r="C311" s="101"/>
      <c r="D311" s="101"/>
      <c r="E311" s="101"/>
      <c r="F311" s="101"/>
      <c r="G311" s="101"/>
      <c r="H311" s="101"/>
    </row>
    <row r="312" spans="1:8" s="19" customFormat="1" ht="18">
      <c r="A312" s="96"/>
      <c r="B312" s="97"/>
      <c r="C312" s="149"/>
      <c r="D312" s="149"/>
      <c r="E312" s="149"/>
      <c r="F312" s="149"/>
      <c r="G312" s="149"/>
      <c r="H312" s="101"/>
    </row>
    <row r="313" spans="1:8" s="19" customFormat="1" ht="15">
      <c r="A313" s="96"/>
      <c r="B313" s="97"/>
      <c r="C313" s="101"/>
      <c r="D313" s="150"/>
      <c r="E313" s="150"/>
      <c r="F313" s="150"/>
      <c r="G313" s="103"/>
      <c r="H313" s="101"/>
    </row>
    <row r="314" spans="1:8" s="19" customFormat="1" ht="18">
      <c r="A314" s="104"/>
      <c r="B314" s="100"/>
      <c r="C314" s="149"/>
      <c r="D314" s="149"/>
      <c r="E314" s="149"/>
      <c r="F314" s="149"/>
      <c r="G314" s="149"/>
      <c r="H314" s="149"/>
    </row>
    <row r="315" spans="1:8" s="19" customFormat="1" ht="18">
      <c r="A315" s="104"/>
      <c r="B315" s="100"/>
      <c r="C315" s="102"/>
      <c r="D315" s="102"/>
      <c r="E315" s="102"/>
      <c r="F315" s="102"/>
      <c r="G315" s="102"/>
      <c r="H315" s="102"/>
    </row>
    <row r="316" spans="1:8" s="19" customFormat="1" ht="15">
      <c r="A316" s="104"/>
      <c r="B316" s="97"/>
      <c r="C316" s="105"/>
      <c r="D316" s="150"/>
      <c r="E316" s="150"/>
      <c r="F316" s="150"/>
      <c r="G316" s="105"/>
      <c r="H316" s="105"/>
    </row>
    <row r="317" spans="1:8" s="19" customFormat="1" ht="18">
      <c r="A317" s="104"/>
      <c r="B317" s="97"/>
      <c r="C317" s="149"/>
      <c r="D317" s="149"/>
      <c r="E317" s="149"/>
      <c r="F317" s="149"/>
      <c r="G317" s="149"/>
      <c r="H317" s="149"/>
    </row>
    <row r="318" spans="1:8" s="19" customFormat="1" ht="15">
      <c r="A318" s="104"/>
      <c r="B318" s="106"/>
      <c r="C318" s="105"/>
      <c r="D318" s="107"/>
      <c r="E318" s="105"/>
      <c r="F318" s="105"/>
      <c r="G318" s="105"/>
      <c r="H318" s="105"/>
    </row>
    <row r="319" spans="1:8" s="19" customFormat="1" ht="15">
      <c r="A319" s="104"/>
      <c r="B319" s="108"/>
      <c r="C319" s="105"/>
      <c r="D319" s="107"/>
      <c r="E319" s="105"/>
      <c r="F319" s="105"/>
      <c r="G319" s="109"/>
      <c r="H319" s="109"/>
    </row>
    <row r="320" spans="1:8" s="19" customFormat="1" ht="15">
      <c r="A320" s="104"/>
      <c r="B320" s="108"/>
      <c r="C320" s="105"/>
      <c r="D320" s="109"/>
      <c r="E320" s="105"/>
      <c r="F320" s="105"/>
      <c r="G320" s="105"/>
      <c r="H320" s="105"/>
    </row>
    <row r="321" spans="1:8" s="19" customFormat="1" ht="15">
      <c r="A321" s="104"/>
      <c r="B321" s="108"/>
      <c r="C321" s="105"/>
      <c r="D321" s="107"/>
      <c r="E321" s="105"/>
      <c r="F321" s="105"/>
      <c r="G321" s="105"/>
      <c r="H321" s="105"/>
    </row>
    <row r="322" spans="1:8" s="19" customFormat="1" ht="15">
      <c r="A322" s="104"/>
      <c r="B322" s="108"/>
      <c r="C322" s="105"/>
      <c r="D322" s="105"/>
      <c r="E322" s="105"/>
      <c r="F322" s="105"/>
      <c r="G322" s="105"/>
      <c r="H322" s="105"/>
    </row>
    <row r="323" spans="1:8" s="19" customFormat="1" ht="15">
      <c r="A323" s="104"/>
      <c r="B323" s="108"/>
      <c r="C323" s="105"/>
      <c r="D323" s="105"/>
      <c r="E323" s="105"/>
      <c r="F323" s="105"/>
      <c r="G323" s="105"/>
      <c r="H323" s="105"/>
    </row>
    <row r="324" spans="1:8" s="19" customFormat="1" ht="15">
      <c r="A324" s="104"/>
      <c r="B324" s="67"/>
      <c r="C324" s="105"/>
      <c r="D324" s="105"/>
      <c r="E324" s="105"/>
      <c r="F324" s="105"/>
      <c r="G324" s="109"/>
      <c r="H324" s="109"/>
    </row>
    <row r="325" spans="1:8" s="19" customFormat="1" ht="15">
      <c r="A325" s="104"/>
      <c r="B325" s="108"/>
      <c r="C325" s="105"/>
      <c r="D325" s="105"/>
      <c r="E325" s="105"/>
      <c r="F325" s="105"/>
      <c r="G325" s="109"/>
      <c r="H325" s="109"/>
    </row>
    <row r="326" spans="1:8" s="19" customFormat="1" ht="15">
      <c r="A326" s="104"/>
      <c r="B326" s="108"/>
      <c r="C326" s="105"/>
      <c r="D326" s="105"/>
      <c r="E326" s="105"/>
      <c r="F326" s="105"/>
      <c r="G326" s="109"/>
      <c r="H326" s="109"/>
    </row>
    <row r="327" spans="1:8" s="19" customFormat="1" ht="15">
      <c r="A327" s="104"/>
      <c r="B327" s="108"/>
      <c r="C327" s="105"/>
      <c r="D327" s="105"/>
      <c r="E327" s="105"/>
      <c r="F327" s="105"/>
      <c r="G327" s="105"/>
      <c r="H327" s="105"/>
    </row>
    <row r="328" spans="1:8" s="19" customFormat="1" ht="15">
      <c r="A328" s="104"/>
      <c r="B328" s="108"/>
      <c r="C328" s="105"/>
      <c r="D328" s="105"/>
      <c r="E328" s="105"/>
      <c r="F328" s="105"/>
      <c r="G328" s="105"/>
      <c r="H328" s="105"/>
    </row>
    <row r="329" spans="1:8" s="19" customFormat="1" ht="15">
      <c r="A329" s="104"/>
      <c r="B329" s="108"/>
      <c r="C329" s="105"/>
      <c r="D329" s="105"/>
      <c r="E329" s="105"/>
      <c r="F329" s="105"/>
      <c r="G329" s="105"/>
      <c r="H329" s="105"/>
    </row>
    <row r="330" spans="1:8" s="19" customFormat="1" ht="15">
      <c r="A330" s="104"/>
      <c r="B330" s="108"/>
      <c r="C330" s="105"/>
      <c r="D330" s="105"/>
      <c r="E330" s="105"/>
      <c r="F330" s="105"/>
      <c r="G330" s="105"/>
      <c r="H330" s="105"/>
    </row>
    <row r="331" spans="1:8" s="19" customFormat="1" ht="15">
      <c r="A331" s="104"/>
      <c r="B331" s="108"/>
      <c r="C331" s="105"/>
      <c r="D331" s="105"/>
      <c r="E331" s="105"/>
      <c r="F331" s="105"/>
      <c r="G331" s="105"/>
      <c r="H331" s="105"/>
    </row>
    <row r="332" spans="1:8" s="19" customFormat="1" ht="15">
      <c r="A332" s="104"/>
      <c r="B332" s="108"/>
      <c r="C332" s="105"/>
      <c r="D332" s="105"/>
      <c r="E332" s="105"/>
      <c r="F332" s="105"/>
      <c r="G332" s="105"/>
      <c r="H332" s="105"/>
    </row>
    <row r="333" spans="1:8" s="19" customFormat="1" ht="15">
      <c r="A333" s="104"/>
      <c r="B333" s="108"/>
      <c r="C333" s="105"/>
      <c r="D333" s="105"/>
      <c r="E333" s="105"/>
      <c r="F333" s="105"/>
      <c r="G333" s="105"/>
      <c r="H333" s="105"/>
    </row>
    <row r="334" spans="1:8" s="19" customFormat="1" ht="15">
      <c r="A334" s="104"/>
      <c r="B334" s="108"/>
      <c r="C334" s="105"/>
      <c r="D334" s="105"/>
      <c r="E334" s="105"/>
      <c r="F334" s="105"/>
      <c r="G334" s="105"/>
      <c r="H334" s="105"/>
    </row>
    <row r="335" spans="1:8" s="19" customFormat="1" ht="15">
      <c r="A335" s="104"/>
      <c r="B335" s="108"/>
      <c r="C335" s="105"/>
      <c r="D335" s="105"/>
      <c r="E335" s="105"/>
      <c r="F335" s="105"/>
      <c r="G335" s="105"/>
      <c r="H335" s="105"/>
    </row>
    <row r="336" spans="1:8" s="19" customFormat="1" ht="15">
      <c r="A336" s="104"/>
      <c r="B336" s="108"/>
      <c r="C336" s="105"/>
      <c r="D336" s="105"/>
      <c r="E336" s="105"/>
      <c r="F336" s="105"/>
      <c r="G336" s="105"/>
      <c r="H336" s="105"/>
    </row>
    <row r="337" spans="1:8" s="19" customFormat="1" ht="15">
      <c r="A337" s="104"/>
      <c r="B337" s="108"/>
      <c r="C337" s="105"/>
      <c r="D337" s="105"/>
      <c r="E337" s="105"/>
      <c r="F337" s="105"/>
      <c r="G337" s="105"/>
      <c r="H337" s="105"/>
    </row>
    <row r="338" spans="1:8" s="19" customFormat="1" ht="15">
      <c r="A338" s="104"/>
      <c r="B338" s="108"/>
      <c r="C338" s="105"/>
      <c r="D338" s="105"/>
      <c r="E338" s="105"/>
      <c r="F338" s="105"/>
      <c r="G338" s="105"/>
      <c r="H338" s="105"/>
    </row>
    <row r="339" spans="1:8" s="19" customFormat="1" ht="15">
      <c r="A339" s="104"/>
      <c r="B339" s="108"/>
      <c r="C339" s="105"/>
      <c r="D339" s="105"/>
      <c r="E339" s="105"/>
      <c r="F339" s="105"/>
      <c r="G339" s="105"/>
      <c r="H339" s="105"/>
    </row>
    <row r="340" spans="1:8" s="19" customFormat="1" ht="15">
      <c r="A340" s="104"/>
      <c r="B340" s="108"/>
      <c r="C340" s="105"/>
      <c r="D340" s="105"/>
      <c r="E340" s="105"/>
      <c r="F340" s="105"/>
      <c r="G340" s="105"/>
      <c r="H340" s="105"/>
    </row>
    <row r="341" spans="1:8" s="19" customFormat="1" ht="15">
      <c r="A341" s="104"/>
      <c r="B341" s="108"/>
      <c r="C341" s="105"/>
      <c r="D341" s="105"/>
      <c r="E341" s="105"/>
      <c r="F341" s="105"/>
      <c r="G341" s="105"/>
      <c r="H341" s="105"/>
    </row>
    <row r="342" spans="1:8" s="19" customFormat="1" ht="15">
      <c r="A342" s="36"/>
      <c r="C342" s="37"/>
      <c r="D342" s="37"/>
      <c r="E342" s="37"/>
      <c r="F342" s="37"/>
      <c r="G342" s="37"/>
      <c r="H342" s="37"/>
    </row>
    <row r="343" spans="1:8" s="19" customFormat="1" ht="15">
      <c r="A343" s="36"/>
      <c r="C343" s="37"/>
      <c r="D343" s="37"/>
      <c r="E343" s="37"/>
      <c r="F343" s="37"/>
      <c r="G343" s="37"/>
      <c r="H343" s="37"/>
    </row>
    <row r="344" spans="1:8" s="19" customFormat="1" ht="15">
      <c r="A344" s="36"/>
      <c r="C344" s="37"/>
      <c r="D344" s="37"/>
      <c r="E344" s="37"/>
      <c r="F344" s="37"/>
      <c r="G344" s="37"/>
      <c r="H344" s="37"/>
    </row>
    <row r="345" spans="1:8" s="19" customFormat="1" ht="15">
      <c r="A345" s="36"/>
      <c r="C345" s="37"/>
      <c r="D345" s="37"/>
      <c r="E345" s="37"/>
      <c r="F345" s="37"/>
      <c r="G345" s="37"/>
      <c r="H345" s="37"/>
    </row>
    <row r="346" spans="1:8" s="19" customFormat="1" ht="15">
      <c r="A346" s="36"/>
      <c r="C346" s="37"/>
      <c r="D346" s="37"/>
      <c r="E346" s="37"/>
      <c r="F346" s="37"/>
      <c r="G346" s="37"/>
      <c r="H346" s="37"/>
    </row>
    <row r="347" spans="1:8" s="19" customFormat="1" ht="15">
      <c r="A347" s="36"/>
      <c r="C347" s="37"/>
      <c r="D347" s="37"/>
      <c r="E347" s="37"/>
      <c r="F347" s="37"/>
      <c r="G347" s="37"/>
      <c r="H347" s="37"/>
    </row>
    <row r="348" spans="1:8" s="19" customFormat="1" ht="15">
      <c r="A348" s="36"/>
      <c r="C348" s="37"/>
      <c r="D348" s="37"/>
      <c r="E348" s="37"/>
      <c r="F348" s="37"/>
      <c r="G348" s="37"/>
      <c r="H348" s="37"/>
    </row>
    <row r="349" spans="1:8" s="19" customFormat="1" ht="15">
      <c r="A349" s="36"/>
      <c r="C349" s="37"/>
      <c r="D349" s="37"/>
      <c r="E349" s="37"/>
      <c r="F349" s="37"/>
      <c r="G349" s="37"/>
      <c r="H349" s="37"/>
    </row>
    <row r="350" spans="1:8" s="19" customFormat="1" ht="15">
      <c r="A350" s="36"/>
      <c r="C350" s="37"/>
      <c r="D350" s="37"/>
      <c r="E350" s="37"/>
      <c r="F350" s="37"/>
      <c r="G350" s="37"/>
      <c r="H350" s="37"/>
    </row>
    <row r="351" spans="1:8" s="19" customFormat="1" ht="15">
      <c r="A351" s="36"/>
      <c r="C351" s="37"/>
      <c r="D351" s="37"/>
      <c r="E351" s="37"/>
      <c r="F351" s="37"/>
      <c r="G351" s="37"/>
      <c r="H351" s="37"/>
    </row>
    <row r="352" spans="1:8" s="19" customFormat="1" ht="15">
      <c r="A352" s="36"/>
      <c r="C352" s="37"/>
      <c r="D352" s="37"/>
      <c r="E352" s="37"/>
      <c r="F352" s="37"/>
      <c r="G352" s="37"/>
      <c r="H352" s="37"/>
    </row>
    <row r="353" spans="1:8" s="19" customFormat="1" ht="15">
      <c r="A353" s="36"/>
      <c r="C353" s="37"/>
      <c r="D353" s="37"/>
      <c r="E353" s="37"/>
      <c r="F353" s="37"/>
      <c r="G353" s="37"/>
      <c r="H353" s="37"/>
    </row>
    <row r="354" spans="1:8" s="19" customFormat="1" ht="15">
      <c r="A354" s="36"/>
      <c r="C354" s="38"/>
      <c r="D354" s="38"/>
      <c r="E354" s="38"/>
      <c r="F354" s="38"/>
      <c r="G354" s="38"/>
      <c r="H354" s="38"/>
    </row>
    <row r="355" spans="1:8" s="19" customFormat="1" ht="15">
      <c r="A355" s="36"/>
      <c r="C355" s="38"/>
      <c r="D355" s="38"/>
      <c r="E355" s="38"/>
      <c r="F355" s="38"/>
      <c r="G355" s="38"/>
      <c r="H355" s="38"/>
    </row>
    <row r="356" spans="1:8" s="19" customFormat="1" ht="15">
      <c r="A356" s="36"/>
      <c r="C356" s="38"/>
      <c r="D356" s="38"/>
      <c r="E356" s="38"/>
      <c r="F356" s="38"/>
      <c r="G356" s="38"/>
      <c r="H356" s="38"/>
    </row>
    <row r="357" spans="1:8" s="19" customFormat="1" ht="15">
      <c r="A357" s="36"/>
      <c r="C357" s="38"/>
      <c r="D357" s="38"/>
      <c r="E357" s="38"/>
      <c r="F357" s="38"/>
      <c r="G357" s="38"/>
      <c r="H357" s="38"/>
    </row>
    <row r="358" spans="1:8" s="19" customFormat="1" ht="15">
      <c r="A358" s="36"/>
      <c r="C358" s="38"/>
      <c r="D358" s="38"/>
      <c r="E358" s="38"/>
      <c r="F358" s="38"/>
      <c r="G358" s="38"/>
      <c r="H358" s="38"/>
    </row>
    <row r="359" spans="1:8" s="19" customFormat="1" ht="15">
      <c r="A359" s="36"/>
      <c r="C359" s="38"/>
      <c r="D359" s="38"/>
      <c r="E359" s="38"/>
      <c r="F359" s="38"/>
      <c r="G359" s="38"/>
      <c r="H359" s="38"/>
    </row>
    <row r="360" spans="1:8" s="19" customFormat="1" ht="15">
      <c r="A360" s="36"/>
      <c r="C360" s="38"/>
      <c r="D360" s="38"/>
      <c r="E360" s="38"/>
      <c r="F360" s="38"/>
      <c r="G360" s="38"/>
      <c r="H360" s="38"/>
    </row>
    <row r="361" s="19" customFormat="1" ht="15">
      <c r="A361" s="36"/>
    </row>
    <row r="362" s="19" customFormat="1" ht="15">
      <c r="A362" s="36"/>
    </row>
    <row r="363" s="19" customFormat="1" ht="15">
      <c r="A363" s="36"/>
    </row>
    <row r="364" s="19" customFormat="1" ht="15">
      <c r="A364" s="36"/>
    </row>
    <row r="365" s="19" customFormat="1" ht="15">
      <c r="A365" s="36"/>
    </row>
    <row r="366" s="19" customFormat="1" ht="15">
      <c r="A366" s="36"/>
    </row>
    <row r="367" s="19" customFormat="1" ht="15">
      <c r="A367" s="36"/>
    </row>
    <row r="368" s="19" customFormat="1" ht="15">
      <c r="A368" s="36"/>
    </row>
    <row r="369" s="19" customFormat="1" ht="15">
      <c r="A369" s="36"/>
    </row>
    <row r="370" s="19" customFormat="1" ht="15">
      <c r="A370" s="36"/>
    </row>
    <row r="371" s="19" customFormat="1" ht="15">
      <c r="A371" s="36"/>
    </row>
    <row r="372" s="19" customFormat="1" ht="15">
      <c r="A372" s="36"/>
    </row>
    <row r="373" s="19" customFormat="1" ht="15">
      <c r="A373" s="36"/>
    </row>
    <row r="374" s="19" customFormat="1" ht="15">
      <c r="A374" s="36"/>
    </row>
    <row r="375" s="19" customFormat="1" ht="15">
      <c r="A375" s="36"/>
    </row>
    <row r="376" s="19" customFormat="1" ht="15">
      <c r="A376" s="36"/>
    </row>
    <row r="377" s="19" customFormat="1" ht="15">
      <c r="A377" s="36"/>
    </row>
    <row r="378" s="19" customFormat="1" ht="15">
      <c r="A378" s="36"/>
    </row>
    <row r="379" s="19" customFormat="1" ht="15">
      <c r="A379" s="36"/>
    </row>
    <row r="380" s="19" customFormat="1" ht="15">
      <c r="A380" s="36"/>
    </row>
    <row r="381" s="19" customFormat="1" ht="15">
      <c r="A381" s="36"/>
    </row>
    <row r="382" s="19" customFormat="1" ht="15">
      <c r="A382" s="36"/>
    </row>
    <row r="383" s="19" customFormat="1" ht="15">
      <c r="A383" s="36"/>
    </row>
    <row r="384" s="19" customFormat="1" ht="15">
      <c r="A384" s="36"/>
    </row>
    <row r="385" s="19" customFormat="1" ht="15">
      <c r="A385" s="36"/>
    </row>
    <row r="386" s="19" customFormat="1" ht="15">
      <c r="A386" s="36"/>
    </row>
    <row r="387" s="19" customFormat="1" ht="15">
      <c r="A387" s="36"/>
    </row>
    <row r="388" s="19" customFormat="1" ht="15">
      <c r="A388" s="36"/>
    </row>
    <row r="389" s="19" customFormat="1" ht="15">
      <c r="A389" s="36"/>
    </row>
    <row r="390" s="19" customFormat="1" ht="15">
      <c r="A390" s="36"/>
    </row>
    <row r="391" s="19" customFormat="1" ht="15">
      <c r="A391" s="36"/>
    </row>
    <row r="392" s="19" customFormat="1" ht="15">
      <c r="A392" s="36"/>
    </row>
    <row r="393" s="19" customFormat="1" ht="15">
      <c r="A393" s="36"/>
    </row>
    <row r="394" s="19" customFormat="1" ht="15">
      <c r="A394" s="36"/>
    </row>
    <row r="395" s="19" customFormat="1" ht="15">
      <c r="A395" s="36"/>
    </row>
    <row r="396" s="19" customFormat="1" ht="15">
      <c r="A396" s="36"/>
    </row>
    <row r="397" s="19" customFormat="1" ht="15">
      <c r="A397" s="36"/>
    </row>
    <row r="398" s="19" customFormat="1" ht="15">
      <c r="A398" s="36"/>
    </row>
    <row r="399" s="19" customFormat="1" ht="15">
      <c r="A399" s="36"/>
    </row>
    <row r="400" s="19" customFormat="1" ht="15">
      <c r="A400" s="36"/>
    </row>
    <row r="401" s="19" customFormat="1" ht="15">
      <c r="A401" s="36"/>
    </row>
    <row r="402" s="19" customFormat="1" ht="15">
      <c r="A402" s="36"/>
    </row>
    <row r="403" s="19" customFormat="1" ht="15">
      <c r="A403" s="36"/>
    </row>
    <row r="404" s="19" customFormat="1" ht="15">
      <c r="A404" s="36"/>
    </row>
    <row r="405" s="19" customFormat="1" ht="15">
      <c r="A405" s="36"/>
    </row>
    <row r="406" s="19" customFormat="1" ht="15">
      <c r="A406" s="36"/>
    </row>
    <row r="407" s="19" customFormat="1" ht="15">
      <c r="A407" s="36"/>
    </row>
    <row r="408" s="19" customFormat="1" ht="15">
      <c r="A408" s="36"/>
    </row>
    <row r="409" s="19" customFormat="1" ht="15">
      <c r="A409" s="36"/>
    </row>
    <row r="410" s="19" customFormat="1" ht="15">
      <c r="A410" s="36"/>
    </row>
    <row r="411" s="19" customFormat="1" ht="15">
      <c r="A411" s="36"/>
    </row>
    <row r="412" s="19" customFormat="1" ht="15">
      <c r="A412" s="36"/>
    </row>
    <row r="413" s="19" customFormat="1" ht="15">
      <c r="A413" s="36"/>
    </row>
    <row r="414" s="19" customFormat="1" ht="15">
      <c r="A414" s="36"/>
    </row>
    <row r="415" s="19" customFormat="1" ht="15">
      <c r="A415" s="36"/>
    </row>
    <row r="416" s="19" customFormat="1" ht="15">
      <c r="A416" s="36"/>
    </row>
    <row r="417" s="19" customFormat="1" ht="15">
      <c r="A417" s="36"/>
    </row>
    <row r="418" s="19" customFormat="1" ht="15">
      <c r="A418" s="36"/>
    </row>
    <row r="419" s="19" customFormat="1" ht="15">
      <c r="A419" s="36"/>
    </row>
    <row r="420" s="19" customFormat="1" ht="15">
      <c r="A420" s="36"/>
    </row>
    <row r="421" s="19" customFormat="1" ht="15">
      <c r="A421" s="36"/>
    </row>
    <row r="422" s="19" customFormat="1" ht="15">
      <c r="A422" s="36"/>
    </row>
    <row r="423" s="19" customFormat="1" ht="15">
      <c r="A423" s="36"/>
    </row>
    <row r="424" s="19" customFormat="1" ht="15">
      <c r="A424" s="36"/>
    </row>
    <row r="425" s="19" customFormat="1" ht="15">
      <c r="A425" s="36"/>
    </row>
    <row r="426" s="19" customFormat="1" ht="15">
      <c r="A426" s="36"/>
    </row>
    <row r="427" s="19" customFormat="1" ht="15">
      <c r="A427" s="36"/>
    </row>
    <row r="428" s="19" customFormat="1" ht="15">
      <c r="A428" s="36"/>
    </row>
    <row r="429" s="19" customFormat="1" ht="15">
      <c r="A429" s="36"/>
    </row>
    <row r="430" s="19" customFormat="1" ht="15">
      <c r="A430" s="36"/>
    </row>
    <row r="431" s="19" customFormat="1" ht="15">
      <c r="A431" s="36"/>
    </row>
    <row r="432" s="19" customFormat="1" ht="15">
      <c r="A432" s="36"/>
    </row>
    <row r="433" s="19" customFormat="1" ht="15">
      <c r="A433" s="36"/>
    </row>
    <row r="434" s="19" customFormat="1" ht="15">
      <c r="A434" s="36"/>
    </row>
    <row r="435" s="19" customFormat="1" ht="15">
      <c r="A435" s="36"/>
    </row>
    <row r="436" s="19" customFormat="1" ht="15">
      <c r="A436" s="36"/>
    </row>
    <row r="437" s="19" customFormat="1" ht="15">
      <c r="A437" s="36"/>
    </row>
    <row r="438" s="19" customFormat="1" ht="15">
      <c r="A438" s="36"/>
    </row>
    <row r="439" s="19" customFormat="1" ht="15">
      <c r="A439" s="36"/>
    </row>
    <row r="440" s="19" customFormat="1" ht="15">
      <c r="A440" s="36"/>
    </row>
    <row r="441" s="19" customFormat="1" ht="15">
      <c r="A441" s="36"/>
    </row>
    <row r="442" s="19" customFormat="1" ht="15">
      <c r="A442" s="36"/>
    </row>
    <row r="443" s="19" customFormat="1" ht="15">
      <c r="A443" s="36"/>
    </row>
    <row r="444" s="19" customFormat="1" ht="15">
      <c r="A444" s="36"/>
    </row>
    <row r="445" s="19" customFormat="1" ht="15">
      <c r="A445" s="36"/>
    </row>
    <row r="446" s="19" customFormat="1" ht="15">
      <c r="A446" s="36"/>
    </row>
    <row r="447" s="19" customFormat="1" ht="15">
      <c r="A447" s="36"/>
    </row>
    <row r="448" s="19" customFormat="1" ht="15">
      <c r="A448" s="36"/>
    </row>
    <row r="449" s="19" customFormat="1" ht="15">
      <c r="A449" s="36"/>
    </row>
    <row r="450" s="19" customFormat="1" ht="15">
      <c r="A450" s="36"/>
    </row>
    <row r="451" s="19" customFormat="1" ht="15">
      <c r="A451" s="36"/>
    </row>
    <row r="452" s="19" customFormat="1" ht="15">
      <c r="A452" s="36"/>
    </row>
    <row r="453" s="19" customFormat="1" ht="15">
      <c r="A453" s="36"/>
    </row>
    <row r="454" s="19" customFormat="1" ht="15">
      <c r="A454" s="36"/>
    </row>
    <row r="455" s="19" customFormat="1" ht="15">
      <c r="A455" s="36"/>
    </row>
    <row r="456" s="19" customFormat="1" ht="15">
      <c r="A456" s="36"/>
    </row>
    <row r="457" s="19" customFormat="1" ht="15">
      <c r="A457" s="36"/>
    </row>
    <row r="458" s="19" customFormat="1" ht="15">
      <c r="A458" s="36"/>
    </row>
    <row r="459" s="19" customFormat="1" ht="15">
      <c r="A459" s="36"/>
    </row>
    <row r="460" s="19" customFormat="1" ht="15">
      <c r="A460" s="36"/>
    </row>
    <row r="461" s="19" customFormat="1" ht="15">
      <c r="A461" s="36"/>
    </row>
    <row r="462" s="19" customFormat="1" ht="15">
      <c r="A462" s="36"/>
    </row>
    <row r="463" s="19" customFormat="1" ht="15">
      <c r="A463" s="36"/>
    </row>
    <row r="464" s="19" customFormat="1" ht="15">
      <c r="A464" s="36"/>
    </row>
    <row r="465" s="19" customFormat="1" ht="15">
      <c r="A465" s="36"/>
    </row>
    <row r="466" s="19" customFormat="1" ht="15">
      <c r="A466" s="36"/>
    </row>
    <row r="467" s="19" customFormat="1" ht="15">
      <c r="A467" s="36"/>
    </row>
    <row r="468" s="19" customFormat="1" ht="15">
      <c r="A468" s="36"/>
    </row>
    <row r="469" s="19" customFormat="1" ht="15">
      <c r="A469" s="36"/>
    </row>
    <row r="470" s="19" customFormat="1" ht="15">
      <c r="A470" s="36"/>
    </row>
    <row r="471" s="19" customFormat="1" ht="15">
      <c r="A471" s="36"/>
    </row>
    <row r="472" s="19" customFormat="1" ht="15">
      <c r="A472" s="36"/>
    </row>
    <row r="473" s="19" customFormat="1" ht="15">
      <c r="A473" s="36"/>
    </row>
    <row r="474" s="19" customFormat="1" ht="15">
      <c r="A474" s="36"/>
    </row>
    <row r="475" s="19" customFormat="1" ht="15">
      <c r="A475" s="36"/>
    </row>
    <row r="476" s="19" customFormat="1" ht="15">
      <c r="A476" s="36"/>
    </row>
    <row r="477" s="19" customFormat="1" ht="15">
      <c r="A477" s="36"/>
    </row>
    <row r="478" s="19" customFormat="1" ht="15">
      <c r="A478" s="36"/>
    </row>
    <row r="479" s="19" customFormat="1" ht="15">
      <c r="A479" s="36"/>
    </row>
    <row r="480" s="19" customFormat="1" ht="15">
      <c r="A480" s="36"/>
    </row>
    <row r="481" s="19" customFormat="1" ht="15">
      <c r="A481" s="36"/>
    </row>
    <row r="482" s="19" customFormat="1" ht="15">
      <c r="A482" s="36"/>
    </row>
    <row r="483" s="19" customFormat="1" ht="15">
      <c r="A483" s="36"/>
    </row>
    <row r="484" s="19" customFormat="1" ht="15">
      <c r="A484" s="36"/>
    </row>
    <row r="485" s="19" customFormat="1" ht="15">
      <c r="A485" s="36"/>
    </row>
    <row r="486" s="19" customFormat="1" ht="15">
      <c r="A486" s="36"/>
    </row>
    <row r="487" s="19" customFormat="1" ht="15">
      <c r="A487" s="36"/>
    </row>
    <row r="488" s="19" customFormat="1" ht="15">
      <c r="A488" s="36"/>
    </row>
    <row r="489" s="19" customFormat="1" ht="15">
      <c r="A489" s="36"/>
    </row>
    <row r="490" s="19" customFormat="1" ht="15">
      <c r="A490" s="36"/>
    </row>
    <row r="491" s="19" customFormat="1" ht="15">
      <c r="A491" s="36"/>
    </row>
    <row r="492" s="19" customFormat="1" ht="15">
      <c r="A492" s="36"/>
    </row>
    <row r="493" s="19" customFormat="1" ht="15">
      <c r="A493" s="36"/>
    </row>
    <row r="494" s="19" customFormat="1" ht="15">
      <c r="A494" s="36"/>
    </row>
    <row r="495" s="19" customFormat="1" ht="15">
      <c r="A495" s="36"/>
    </row>
    <row r="496" s="19" customFormat="1" ht="15">
      <c r="A496" s="36"/>
    </row>
    <row r="497" s="19" customFormat="1" ht="15">
      <c r="A497" s="36"/>
    </row>
    <row r="498" s="19" customFormat="1" ht="15">
      <c r="A498" s="36"/>
    </row>
    <row r="499" s="19" customFormat="1" ht="15">
      <c r="A499" s="36"/>
    </row>
    <row r="500" s="19" customFormat="1" ht="15">
      <c r="A500" s="36"/>
    </row>
    <row r="501" s="19" customFormat="1" ht="15">
      <c r="A501" s="36"/>
    </row>
    <row r="502" s="19" customFormat="1" ht="15">
      <c r="A502" s="36"/>
    </row>
    <row r="503" s="19" customFormat="1" ht="15">
      <c r="A503" s="36"/>
    </row>
    <row r="504" s="19" customFormat="1" ht="15">
      <c r="A504" s="36"/>
    </row>
    <row r="505" s="19" customFormat="1" ht="15">
      <c r="A505" s="36"/>
    </row>
    <row r="506" s="19" customFormat="1" ht="15">
      <c r="A506" s="36"/>
    </row>
    <row r="507" s="19" customFormat="1" ht="15">
      <c r="A507" s="36"/>
    </row>
    <row r="508" s="19" customFormat="1" ht="15">
      <c r="A508" s="36"/>
    </row>
    <row r="509" s="19" customFormat="1" ht="15">
      <c r="A509" s="36"/>
    </row>
    <row r="510" s="19" customFormat="1" ht="15">
      <c r="A510" s="36"/>
    </row>
    <row r="511" s="19" customFormat="1" ht="15">
      <c r="A511" s="36"/>
    </row>
    <row r="512" s="19" customFormat="1" ht="15">
      <c r="A512" s="36"/>
    </row>
    <row r="513" s="19" customFormat="1" ht="15">
      <c r="A513" s="36"/>
    </row>
    <row r="514" s="19" customFormat="1" ht="15">
      <c r="A514" s="36"/>
    </row>
    <row r="515" s="19" customFormat="1" ht="15">
      <c r="A515" s="36"/>
    </row>
    <row r="516" s="19" customFormat="1" ht="15">
      <c r="A516" s="36"/>
    </row>
    <row r="517" s="19" customFormat="1" ht="15">
      <c r="A517" s="36"/>
    </row>
    <row r="518" s="19" customFormat="1" ht="15">
      <c r="A518" s="36"/>
    </row>
    <row r="519" s="19" customFormat="1" ht="15">
      <c r="A519" s="36"/>
    </row>
    <row r="520" s="19" customFormat="1" ht="15">
      <c r="A520" s="36"/>
    </row>
    <row r="521" s="19" customFormat="1" ht="15">
      <c r="A521" s="36"/>
    </row>
    <row r="522" s="19" customFormat="1" ht="15">
      <c r="A522" s="36"/>
    </row>
    <row r="523" s="19" customFormat="1" ht="15">
      <c r="A523" s="36"/>
    </row>
    <row r="524" s="19" customFormat="1" ht="15">
      <c r="A524" s="36"/>
    </row>
    <row r="525" s="19" customFormat="1" ht="15">
      <c r="A525" s="36"/>
    </row>
    <row r="526" s="19" customFormat="1" ht="15">
      <c r="A526" s="36"/>
    </row>
    <row r="527" s="19" customFormat="1" ht="15">
      <c r="A527" s="36"/>
    </row>
    <row r="528" s="19" customFormat="1" ht="15">
      <c r="A528" s="36"/>
    </row>
    <row r="529" s="19" customFormat="1" ht="15">
      <c r="A529" s="36"/>
    </row>
    <row r="530" s="19" customFormat="1" ht="15">
      <c r="A530" s="36"/>
    </row>
    <row r="531" s="19" customFormat="1" ht="15">
      <c r="A531" s="36"/>
    </row>
    <row r="532" s="19" customFormat="1" ht="15">
      <c r="A532" s="36"/>
    </row>
    <row r="533" s="19" customFormat="1" ht="15">
      <c r="A533" s="36"/>
    </row>
    <row r="534" s="19" customFormat="1" ht="15">
      <c r="A534" s="36"/>
    </row>
    <row r="535" s="19" customFormat="1" ht="15">
      <c r="A535" s="36"/>
    </row>
    <row r="536" s="19" customFormat="1" ht="15">
      <c r="A536" s="36"/>
    </row>
    <row r="537" s="19" customFormat="1" ht="15">
      <c r="A537" s="36"/>
    </row>
    <row r="538" s="19" customFormat="1" ht="15">
      <c r="A538" s="36"/>
    </row>
    <row r="539" s="19" customFormat="1" ht="15">
      <c r="A539" s="36"/>
    </row>
    <row r="540" s="19" customFormat="1" ht="15">
      <c r="A540" s="36"/>
    </row>
    <row r="541" s="19" customFormat="1" ht="15">
      <c r="A541" s="36"/>
    </row>
    <row r="542" s="19" customFormat="1" ht="15">
      <c r="A542" s="36"/>
    </row>
    <row r="543" s="19" customFormat="1" ht="15">
      <c r="A543" s="36"/>
    </row>
    <row r="544" s="19" customFormat="1" ht="15">
      <c r="A544" s="36"/>
    </row>
    <row r="545" s="19" customFormat="1" ht="15">
      <c r="A545" s="36"/>
    </row>
    <row r="546" s="19" customFormat="1" ht="15">
      <c r="A546" s="36"/>
    </row>
    <row r="547" s="19" customFormat="1" ht="15">
      <c r="A547" s="36"/>
    </row>
    <row r="548" s="19" customFormat="1" ht="15">
      <c r="A548" s="36"/>
    </row>
    <row r="549" s="19" customFormat="1" ht="15">
      <c r="A549" s="36"/>
    </row>
    <row r="550" s="19" customFormat="1" ht="15">
      <c r="A550" s="36"/>
    </row>
    <row r="551" s="19" customFormat="1" ht="15">
      <c r="A551" s="36"/>
    </row>
    <row r="552" s="19" customFormat="1" ht="15">
      <c r="A552" s="36"/>
    </row>
    <row r="553" s="19" customFormat="1" ht="15">
      <c r="A553" s="36"/>
    </row>
    <row r="554" s="19" customFormat="1" ht="15">
      <c r="A554" s="36"/>
    </row>
    <row r="555" s="19" customFormat="1" ht="15">
      <c r="A555" s="36"/>
    </row>
    <row r="556" s="19" customFormat="1" ht="15">
      <c r="A556" s="36"/>
    </row>
    <row r="557" s="19" customFormat="1" ht="15">
      <c r="A557" s="36"/>
    </row>
    <row r="558" s="19" customFormat="1" ht="15">
      <c r="A558" s="36"/>
    </row>
    <row r="559" s="19" customFormat="1" ht="15">
      <c r="A559" s="36"/>
    </row>
    <row r="560" s="19" customFormat="1" ht="15">
      <c r="A560" s="36"/>
    </row>
    <row r="561" s="19" customFormat="1" ht="15">
      <c r="A561" s="36"/>
    </row>
    <row r="562" s="19" customFormat="1" ht="15">
      <c r="A562" s="36"/>
    </row>
    <row r="563" s="19" customFormat="1" ht="15">
      <c r="A563" s="36"/>
    </row>
    <row r="564" s="19" customFormat="1" ht="15">
      <c r="A564" s="36"/>
    </row>
    <row r="565" s="19" customFormat="1" ht="15">
      <c r="A565" s="36"/>
    </row>
    <row r="566" s="19" customFormat="1" ht="15">
      <c r="A566" s="36"/>
    </row>
    <row r="567" s="19" customFormat="1" ht="15">
      <c r="A567" s="36"/>
    </row>
    <row r="568" s="19" customFormat="1" ht="15">
      <c r="A568" s="36"/>
    </row>
    <row r="569" s="19" customFormat="1" ht="15">
      <c r="A569" s="36"/>
    </row>
    <row r="570" s="19" customFormat="1" ht="15">
      <c r="A570" s="36"/>
    </row>
    <row r="571" s="19" customFormat="1" ht="15">
      <c r="A571" s="36"/>
    </row>
    <row r="572" s="19" customFormat="1" ht="15">
      <c r="A572" s="36"/>
    </row>
    <row r="573" s="19" customFormat="1" ht="15">
      <c r="A573" s="36"/>
    </row>
    <row r="574" s="19" customFormat="1" ht="15">
      <c r="A574" s="36"/>
    </row>
    <row r="575" s="19" customFormat="1" ht="15">
      <c r="A575" s="36"/>
    </row>
    <row r="576" s="19" customFormat="1" ht="15">
      <c r="A576" s="36"/>
    </row>
    <row r="577" s="19" customFormat="1" ht="15">
      <c r="A577" s="36"/>
    </row>
    <row r="578" s="19" customFormat="1" ht="15">
      <c r="A578" s="36"/>
    </row>
    <row r="579" s="19" customFormat="1" ht="15">
      <c r="A579" s="36"/>
    </row>
    <row r="580" s="19" customFormat="1" ht="15">
      <c r="A580" s="36"/>
    </row>
  </sheetData>
  <mergeCells count="18">
    <mergeCell ref="D313:F313"/>
    <mergeCell ref="C314:H314"/>
    <mergeCell ref="D316:F316"/>
    <mergeCell ref="C317:H317"/>
    <mergeCell ref="C305:H305"/>
    <mergeCell ref="C306:H306"/>
    <mergeCell ref="D307:H307"/>
    <mergeCell ref="C312:G312"/>
    <mergeCell ref="A13:B13"/>
    <mergeCell ref="A4:A8"/>
    <mergeCell ref="B4:B8"/>
    <mergeCell ref="D4:D8"/>
    <mergeCell ref="C4:C8"/>
    <mergeCell ref="E5:E8"/>
    <mergeCell ref="F5:F8"/>
    <mergeCell ref="B1:H1"/>
    <mergeCell ref="B2:H2"/>
    <mergeCell ref="G4:G8"/>
  </mergeCells>
  <printOptions/>
  <pageMargins left="0.3" right="0.24" top="0.37" bottom="0.27" header="0.2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phamthithanhtam</dc:creator>
  <cp:keywords/>
  <dc:description/>
  <cp:lastModifiedBy>User</cp:lastModifiedBy>
  <cp:lastPrinted>2013-12-23T01:39:31Z</cp:lastPrinted>
  <dcterms:created xsi:type="dcterms:W3CDTF">2013-12-11T10:08:01Z</dcterms:created>
  <dcterms:modified xsi:type="dcterms:W3CDTF">2013-12-23T07:19:15Z</dcterms:modified>
  <cp:category/>
  <cp:version/>
  <cp:contentType/>
  <cp:contentStatus/>
</cp:coreProperties>
</file>